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19\Совет\бюджет на 2020 год\ДЛЯ ОПУБЛИКОВАНИЯ\"/>
    </mc:Choice>
  </mc:AlternateContent>
  <bookViews>
    <workbookView xWindow="0" yWindow="0" windowWidth="23040" windowHeight="10212"/>
  </bookViews>
  <sheets>
    <sheet name="Результат 1" sheetId="1" r:id="rId1"/>
  </sheets>
  <definedNames>
    <definedName name="_xlnm.Print_Titles" localSheetId="0">'Результат 1'!$11:$13</definedName>
  </definedNames>
  <calcPr calcId="152511"/>
</workbook>
</file>

<file path=xl/calcChain.xml><?xml version="1.0" encoding="utf-8"?>
<calcChain xmlns="http://schemas.openxmlformats.org/spreadsheetml/2006/main">
  <c r="D393" i="1" l="1"/>
  <c r="D381" i="1"/>
  <c r="D544" i="1"/>
  <c r="F552" i="1" l="1"/>
  <c r="E552" i="1"/>
  <c r="E551" i="1"/>
  <c r="F551" i="1"/>
  <c r="D552" i="1"/>
  <c r="F831" i="1"/>
  <c r="E831" i="1"/>
  <c r="D831" i="1"/>
  <c r="D577" i="1" l="1"/>
  <c r="D796" i="1" l="1"/>
  <c r="D775" i="1"/>
  <c r="D140" i="1"/>
  <c r="D146" i="1"/>
  <c r="D119" i="1"/>
  <c r="E146" i="1" l="1"/>
  <c r="D268" i="1" l="1"/>
  <c r="D91" i="1" l="1"/>
  <c r="F69" i="1"/>
  <c r="E69" i="1"/>
  <c r="D69" i="1"/>
  <c r="D68" i="1"/>
  <c r="D66" i="1"/>
  <c r="E268" i="1" l="1"/>
  <c r="F782" i="1"/>
  <c r="F781" i="1"/>
  <c r="F780" i="1" s="1"/>
  <c r="F779" i="1" s="1"/>
  <c r="F746" i="1"/>
  <c r="F745" i="1" s="1"/>
  <c r="E746" i="1"/>
  <c r="E745" i="1" s="1"/>
  <c r="D746" i="1"/>
  <c r="D745" i="1" s="1"/>
  <c r="D720" i="1"/>
  <c r="F655" i="1"/>
  <c r="F654" i="1" s="1"/>
  <c r="E655" i="1"/>
  <c r="E654" i="1" s="1"/>
  <c r="D655" i="1"/>
  <c r="D654" i="1" s="1"/>
  <c r="D561" i="1" l="1"/>
  <c r="F559" i="1"/>
  <c r="E559" i="1"/>
  <c r="D559" i="1"/>
  <c r="F533" i="1"/>
  <c r="E533" i="1"/>
  <c r="D533" i="1"/>
  <c r="F531" i="1"/>
  <c r="E531" i="1"/>
  <c r="D531" i="1"/>
  <c r="F529" i="1"/>
  <c r="E529" i="1"/>
  <c r="D529" i="1"/>
  <c r="D528" i="1" l="1"/>
  <c r="D527" i="1" s="1"/>
  <c r="D526" i="1" s="1"/>
  <c r="E528" i="1"/>
  <c r="E527" i="1" s="1"/>
  <c r="E526" i="1" s="1"/>
  <c r="F528" i="1"/>
  <c r="F527" i="1" s="1"/>
  <c r="F526" i="1" s="1"/>
  <c r="E449" i="1" l="1"/>
  <c r="E448" i="1" s="1"/>
  <c r="D449" i="1"/>
  <c r="D448" i="1" s="1"/>
  <c r="F39" i="1" l="1"/>
  <c r="F38" i="1" s="1"/>
  <c r="E39" i="1"/>
  <c r="E38" i="1" s="1"/>
  <c r="D39" i="1"/>
  <c r="D38" i="1" s="1"/>
  <c r="E43" i="1"/>
  <c r="E42" i="1" s="1"/>
  <c r="F43" i="1"/>
  <c r="F42" i="1" s="1"/>
  <c r="D43" i="1"/>
  <c r="D42" i="1" s="1"/>
  <c r="E46" i="1"/>
  <c r="E45" i="1" s="1"/>
  <c r="F46" i="1"/>
  <c r="F45" i="1" s="1"/>
  <c r="D46" i="1"/>
  <c r="D45" i="1" s="1"/>
  <c r="E49" i="1"/>
  <c r="E48" i="1" s="1"/>
  <c r="F49" i="1"/>
  <c r="F48" i="1" s="1"/>
  <c r="D49" i="1"/>
  <c r="D48" i="1" s="1"/>
  <c r="E56" i="1"/>
  <c r="F56" i="1"/>
  <c r="D56" i="1"/>
  <c r="E58" i="1"/>
  <c r="F58" i="1"/>
  <c r="D58" i="1"/>
  <c r="F61" i="1"/>
  <c r="F60" i="1" s="1"/>
  <c r="E61" i="1"/>
  <c r="E60" i="1" s="1"/>
  <c r="D60" i="1"/>
  <c r="E65" i="1"/>
  <c r="F65" i="1"/>
  <c r="F64" i="1" s="1"/>
  <c r="F63" i="1" s="1"/>
  <c r="D65" i="1"/>
  <c r="E67" i="1"/>
  <c r="F67" i="1"/>
  <c r="D67" i="1"/>
  <c r="E71" i="1"/>
  <c r="E70" i="1" s="1"/>
  <c r="F71" i="1"/>
  <c r="F70" i="1" s="1"/>
  <c r="D71" i="1"/>
  <c r="D70" i="1" s="1"/>
  <c r="E74" i="1"/>
  <c r="E73" i="1" s="1"/>
  <c r="F74" i="1"/>
  <c r="F73" i="1" s="1"/>
  <c r="D74" i="1"/>
  <c r="D73" i="1" s="1"/>
  <c r="E79" i="1"/>
  <c r="F79" i="1"/>
  <c r="F78" i="1" s="1"/>
  <c r="F77" i="1" s="1"/>
  <c r="D79" i="1"/>
  <c r="E81" i="1"/>
  <c r="F81" i="1"/>
  <c r="D81" i="1"/>
  <c r="E85" i="1"/>
  <c r="E84" i="1" s="1"/>
  <c r="E83" i="1" s="1"/>
  <c r="F85" i="1"/>
  <c r="F84" i="1" s="1"/>
  <c r="F83" i="1" s="1"/>
  <c r="D85" i="1"/>
  <c r="D84" i="1" s="1"/>
  <c r="D83" i="1" s="1"/>
  <c r="E90" i="1"/>
  <c r="F90" i="1"/>
  <c r="D90" i="1"/>
  <c r="E92" i="1"/>
  <c r="F92" i="1"/>
  <c r="D92" i="1"/>
  <c r="E94" i="1"/>
  <c r="F94" i="1"/>
  <c r="D94" i="1"/>
  <c r="E97" i="1"/>
  <c r="E96" i="1" s="1"/>
  <c r="F97" i="1"/>
  <c r="F96" i="1" s="1"/>
  <c r="D97" i="1"/>
  <c r="D96" i="1" s="1"/>
  <c r="E102" i="1"/>
  <c r="E101" i="1" s="1"/>
  <c r="F102" i="1"/>
  <c r="F101" i="1" s="1"/>
  <c r="D102" i="1"/>
  <c r="D101" i="1" s="1"/>
  <c r="E105" i="1"/>
  <c r="E104" i="1" s="1"/>
  <c r="F105" i="1"/>
  <c r="F104" i="1" s="1"/>
  <c r="D105" i="1"/>
  <c r="D104" i="1" s="1"/>
  <c r="E78" i="1" l="1"/>
  <c r="E77" i="1" s="1"/>
  <c r="D78" i="1"/>
  <c r="D77" i="1" s="1"/>
  <c r="D76" i="1"/>
  <c r="D100" i="1"/>
  <c r="D99" i="1" s="1"/>
  <c r="F100" i="1"/>
  <c r="F99" i="1" s="1"/>
  <c r="D41" i="1"/>
  <c r="E100" i="1"/>
  <c r="E99" i="1" s="1"/>
  <c r="D89" i="1"/>
  <c r="D88" i="1" s="1"/>
  <c r="D87" i="1" s="1"/>
  <c r="E64" i="1"/>
  <c r="E63" i="1" s="1"/>
  <c r="F41" i="1"/>
  <c r="E76" i="1"/>
  <c r="F89" i="1"/>
  <c r="F88" i="1" s="1"/>
  <c r="F87" i="1" s="1"/>
  <c r="E89" i="1"/>
  <c r="E88" i="1" s="1"/>
  <c r="E87" i="1" s="1"/>
  <c r="F76" i="1"/>
  <c r="F62" i="1"/>
  <c r="D64" i="1"/>
  <c r="D63" i="1" s="1"/>
  <c r="E41" i="1"/>
  <c r="E111" i="1"/>
  <c r="E110" i="1" s="1"/>
  <c r="F111" i="1"/>
  <c r="F110" i="1" s="1"/>
  <c r="D111" i="1"/>
  <c r="D110" i="1" s="1"/>
  <c r="E114" i="1"/>
  <c r="E113" i="1" s="1"/>
  <c r="F114" i="1"/>
  <c r="F113" i="1" s="1"/>
  <c r="D114" i="1"/>
  <c r="D113" i="1" s="1"/>
  <c r="E118" i="1"/>
  <c r="E117" i="1" s="1"/>
  <c r="F118" i="1"/>
  <c r="F117" i="1" s="1"/>
  <c r="D118" i="1"/>
  <c r="D117" i="1" s="1"/>
  <c r="E121" i="1"/>
  <c r="E120" i="1" s="1"/>
  <c r="F121" i="1"/>
  <c r="F120" i="1" s="1"/>
  <c r="D121" i="1"/>
  <c r="D120" i="1" s="1"/>
  <c r="E124" i="1"/>
  <c r="E123" i="1" s="1"/>
  <c r="F124" i="1"/>
  <c r="F123" i="1" s="1"/>
  <c r="D125" i="1"/>
  <c r="D124" i="1" s="1"/>
  <c r="D123" i="1" s="1"/>
  <c r="E127" i="1"/>
  <c r="E126" i="1" s="1"/>
  <c r="F127" i="1"/>
  <c r="F126" i="1" s="1"/>
  <c r="D127" i="1"/>
  <c r="D126" i="1" s="1"/>
  <c r="E130" i="1"/>
  <c r="F130" i="1"/>
  <c r="D130" i="1"/>
  <c r="E132" i="1"/>
  <c r="F132" i="1"/>
  <c r="D132" i="1"/>
  <c r="E134" i="1"/>
  <c r="F134" i="1"/>
  <c r="D134" i="1"/>
  <c r="E139" i="1"/>
  <c r="E138" i="1" s="1"/>
  <c r="F139" i="1"/>
  <c r="F138" i="1" s="1"/>
  <c r="D139" i="1"/>
  <c r="D138" i="1" s="1"/>
  <c r="E142" i="1"/>
  <c r="E141" i="1" s="1"/>
  <c r="F142" i="1"/>
  <c r="F141" i="1" s="1"/>
  <c r="D142" i="1"/>
  <c r="D141" i="1" s="1"/>
  <c r="F146" i="1"/>
  <c r="F145" i="1" s="1"/>
  <c r="F144" i="1" s="1"/>
  <c r="E145" i="1"/>
  <c r="E144" i="1" s="1"/>
  <c r="D145" i="1"/>
  <c r="D144" i="1" s="1"/>
  <c r="E148" i="1"/>
  <c r="E147" i="1" s="1"/>
  <c r="F148" i="1"/>
  <c r="F147" i="1" s="1"/>
  <c r="D148" i="1"/>
  <c r="D147" i="1" s="1"/>
  <c r="E151" i="1"/>
  <c r="E150" i="1" s="1"/>
  <c r="F151" i="1"/>
  <c r="F150" i="1" s="1"/>
  <c r="D151" i="1"/>
  <c r="D150" i="1" s="1"/>
  <c r="E154" i="1"/>
  <c r="E153" i="1" s="1"/>
  <c r="F154" i="1"/>
  <c r="F153" i="1" s="1"/>
  <c r="D154" i="1"/>
  <c r="D153" i="1" s="1"/>
  <c r="E157" i="1"/>
  <c r="E156" i="1" s="1"/>
  <c r="F157" i="1"/>
  <c r="F156" i="1" s="1"/>
  <c r="D157" i="1"/>
  <c r="D156" i="1" s="1"/>
  <c r="E161" i="1"/>
  <c r="E160" i="1" s="1"/>
  <c r="E159" i="1" s="1"/>
  <c r="F161" i="1"/>
  <c r="F160" i="1" s="1"/>
  <c r="F159" i="1" s="1"/>
  <c r="D161" i="1"/>
  <c r="D160" i="1" s="1"/>
  <c r="D159" i="1" s="1"/>
  <c r="E165" i="1"/>
  <c r="F165" i="1"/>
  <c r="D165" i="1"/>
  <c r="E167" i="1"/>
  <c r="F167" i="1"/>
  <c r="D167" i="1"/>
  <c r="E170" i="1"/>
  <c r="E169" i="1" s="1"/>
  <c r="F170" i="1"/>
  <c r="F169" i="1" s="1"/>
  <c r="D170" i="1"/>
  <c r="D169" i="1" s="1"/>
  <c r="E174" i="1"/>
  <c r="E173" i="1" s="1"/>
  <c r="F174" i="1"/>
  <c r="F173" i="1" s="1"/>
  <c r="D174" i="1"/>
  <c r="D173" i="1" s="1"/>
  <c r="E177" i="1"/>
  <c r="E176" i="1" s="1"/>
  <c r="F177" i="1"/>
  <c r="F176" i="1" s="1"/>
  <c r="D177" i="1"/>
  <c r="D176" i="1" s="1"/>
  <c r="D179" i="1"/>
  <c r="E180" i="1"/>
  <c r="E179" i="1" s="1"/>
  <c r="F180" i="1"/>
  <c r="F179" i="1" s="1"/>
  <c r="D180" i="1"/>
  <c r="E183" i="1"/>
  <c r="E182" i="1" s="1"/>
  <c r="F183" i="1"/>
  <c r="F182" i="1" s="1"/>
  <c r="D183" i="1"/>
  <c r="D182" i="1" s="1"/>
  <c r="F187" i="1"/>
  <c r="F186" i="1" s="1"/>
  <c r="E187" i="1"/>
  <c r="E186" i="1" s="1"/>
  <c r="D187" i="1"/>
  <c r="D186" i="1" s="1"/>
  <c r="D190" i="1"/>
  <c r="D189" i="1" s="1"/>
  <c r="F191" i="1"/>
  <c r="F190" i="1" s="1"/>
  <c r="F189" i="1" s="1"/>
  <c r="E191" i="1"/>
  <c r="E190" i="1" s="1"/>
  <c r="E189" i="1" s="1"/>
  <c r="E193" i="1"/>
  <c r="E192" i="1" s="1"/>
  <c r="F193" i="1"/>
  <c r="F192" i="1" s="1"/>
  <c r="D193" i="1"/>
  <c r="D192" i="1" s="1"/>
  <c r="E198" i="1"/>
  <c r="E197" i="1" s="1"/>
  <c r="F198" i="1"/>
  <c r="F197" i="1" s="1"/>
  <c r="D198" i="1"/>
  <c r="D197" i="1" s="1"/>
  <c r="E201" i="1"/>
  <c r="E200" i="1" s="1"/>
  <c r="F201" i="1"/>
  <c r="F200" i="1" s="1"/>
  <c r="D201" i="1"/>
  <c r="D200" i="1" s="1"/>
  <c r="E204" i="1"/>
  <c r="E203" i="1" s="1"/>
  <c r="F204" i="1"/>
  <c r="F203" i="1" s="1"/>
  <c r="D204" i="1"/>
  <c r="D203" i="1" s="1"/>
  <c r="E207" i="1"/>
  <c r="E206" i="1" s="1"/>
  <c r="F207" i="1"/>
  <c r="F206" i="1" s="1"/>
  <c r="D207" i="1"/>
  <c r="D206" i="1" s="1"/>
  <c r="E210" i="1"/>
  <c r="E209" i="1" s="1"/>
  <c r="F210" i="1"/>
  <c r="F209" i="1" s="1"/>
  <c r="D210" i="1"/>
  <c r="D209" i="1" s="1"/>
  <c r="E214" i="1"/>
  <c r="E213" i="1" s="1"/>
  <c r="E212" i="1" s="1"/>
  <c r="F214" i="1"/>
  <c r="F213" i="1" s="1"/>
  <c r="F212" i="1" s="1"/>
  <c r="D214" i="1"/>
  <c r="D213" i="1" s="1"/>
  <c r="D212" i="1" s="1"/>
  <c r="E218" i="1"/>
  <c r="E217" i="1" s="1"/>
  <c r="E216" i="1" s="1"/>
  <c r="F218" i="1"/>
  <c r="F217" i="1" s="1"/>
  <c r="F216" i="1" s="1"/>
  <c r="D218" i="1"/>
  <c r="D217" i="1" s="1"/>
  <c r="D216" i="1" s="1"/>
  <c r="E223" i="1"/>
  <c r="E222" i="1" s="1"/>
  <c r="F223" i="1"/>
  <c r="F222" i="1" s="1"/>
  <c r="D223" i="1"/>
  <c r="D222" i="1" s="1"/>
  <c r="E226" i="1"/>
  <c r="E225" i="1" s="1"/>
  <c r="F226" i="1"/>
  <c r="F225" i="1" s="1"/>
  <c r="D226" i="1"/>
  <c r="D225" i="1" s="1"/>
  <c r="E229" i="1"/>
  <c r="E228" i="1" s="1"/>
  <c r="F229" i="1"/>
  <c r="F228" i="1" s="1"/>
  <c r="D229" i="1"/>
  <c r="D228" i="1" s="1"/>
  <c r="E232" i="1"/>
  <c r="E231" i="1" s="1"/>
  <c r="F232" i="1"/>
  <c r="F231" i="1" s="1"/>
  <c r="D232" i="1"/>
  <c r="D231" i="1" s="1"/>
  <c r="E235" i="1"/>
  <c r="F235" i="1"/>
  <c r="D235" i="1"/>
  <c r="E237" i="1"/>
  <c r="F237" i="1"/>
  <c r="D237" i="1"/>
  <c r="E239" i="1"/>
  <c r="F239" i="1"/>
  <c r="D239" i="1"/>
  <c r="E241" i="1"/>
  <c r="F241" i="1"/>
  <c r="D241" i="1"/>
  <c r="E247" i="1"/>
  <c r="E246" i="1" s="1"/>
  <c r="F247" i="1"/>
  <c r="F246" i="1" s="1"/>
  <c r="D247" i="1"/>
  <c r="D246" i="1" s="1"/>
  <c r="E250" i="1"/>
  <c r="F250" i="1"/>
  <c r="D250" i="1"/>
  <c r="E252" i="1"/>
  <c r="F252" i="1"/>
  <c r="D252" i="1"/>
  <c r="E256" i="1"/>
  <c r="E255" i="1" s="1"/>
  <c r="E254" i="1" s="1"/>
  <c r="F256" i="1"/>
  <c r="F255" i="1" s="1"/>
  <c r="F254" i="1" s="1"/>
  <c r="D256" i="1"/>
  <c r="D255" i="1" s="1"/>
  <c r="D254" i="1" s="1"/>
  <c r="E261" i="1"/>
  <c r="E260" i="1" s="1"/>
  <c r="F261" i="1"/>
  <c r="F260" i="1" s="1"/>
  <c r="D261" i="1"/>
  <c r="D260" i="1" s="1"/>
  <c r="E264" i="1"/>
  <c r="E263" i="1" s="1"/>
  <c r="F264" i="1"/>
  <c r="F263" i="1" s="1"/>
  <c r="D264" i="1"/>
  <c r="D263" i="1" s="1"/>
  <c r="E267" i="1"/>
  <c r="E266" i="1" s="1"/>
  <c r="F267" i="1"/>
  <c r="F266" i="1" s="1"/>
  <c r="D267" i="1"/>
  <c r="D266" i="1" s="1"/>
  <c r="E272" i="1"/>
  <c r="F272" i="1"/>
  <c r="D272" i="1"/>
  <c r="E274" i="1"/>
  <c r="F274" i="1"/>
  <c r="F271" i="1" s="1"/>
  <c r="D274" i="1"/>
  <c r="E277" i="1"/>
  <c r="F277" i="1"/>
  <c r="D277" i="1"/>
  <c r="E279" i="1"/>
  <c r="F279" i="1"/>
  <c r="D279" i="1"/>
  <c r="E281" i="1"/>
  <c r="F281" i="1"/>
  <c r="D281" i="1"/>
  <c r="E287" i="1"/>
  <c r="F287" i="1"/>
  <c r="D287" i="1"/>
  <c r="E289" i="1"/>
  <c r="F289" i="1"/>
  <c r="D289" i="1"/>
  <c r="D286" i="1" s="1"/>
  <c r="E293" i="1"/>
  <c r="F293" i="1"/>
  <c r="D293" i="1"/>
  <c r="E295" i="1"/>
  <c r="F295" i="1"/>
  <c r="D295" i="1"/>
  <c r="E297" i="1"/>
  <c r="F297" i="1"/>
  <c r="D297" i="1"/>
  <c r="E302" i="1"/>
  <c r="E301" i="1" s="1"/>
  <c r="E300" i="1" s="1"/>
  <c r="F302" i="1"/>
  <c r="F301" i="1" s="1"/>
  <c r="F300" i="1" s="1"/>
  <c r="D302" i="1"/>
  <c r="D301" i="1" s="1"/>
  <c r="D300" i="1" s="1"/>
  <c r="E307" i="1"/>
  <c r="E306" i="1" s="1"/>
  <c r="E305" i="1" s="1"/>
  <c r="E304" i="1" s="1"/>
  <c r="F307" i="1"/>
  <c r="F306" i="1" s="1"/>
  <c r="F305" i="1" s="1"/>
  <c r="F304" i="1" s="1"/>
  <c r="D307" i="1"/>
  <c r="D306" i="1" s="1"/>
  <c r="D305" i="1" s="1"/>
  <c r="D304" i="1" s="1"/>
  <c r="E313" i="1"/>
  <c r="E312" i="1" s="1"/>
  <c r="E311" i="1" s="1"/>
  <c r="E310" i="1" s="1"/>
  <c r="F313" i="1"/>
  <c r="F312" i="1" s="1"/>
  <c r="F311" i="1" s="1"/>
  <c r="F310" i="1" s="1"/>
  <c r="D313" i="1"/>
  <c r="D312" i="1" s="1"/>
  <c r="D311" i="1" s="1"/>
  <c r="D310" i="1" s="1"/>
  <c r="E318" i="1"/>
  <c r="E317" i="1" s="1"/>
  <c r="E316" i="1" s="1"/>
  <c r="E315" i="1" s="1"/>
  <c r="F318" i="1"/>
  <c r="F317" i="1" s="1"/>
  <c r="F316" i="1" s="1"/>
  <c r="F315" i="1" s="1"/>
  <c r="D318" i="1"/>
  <c r="D317" i="1" s="1"/>
  <c r="D316" i="1" s="1"/>
  <c r="D315" i="1" s="1"/>
  <c r="E323" i="1"/>
  <c r="F323" i="1"/>
  <c r="D323" i="1"/>
  <c r="E325" i="1"/>
  <c r="F325" i="1"/>
  <c r="D325" i="1"/>
  <c r="E331" i="1"/>
  <c r="E330" i="1" s="1"/>
  <c r="E329" i="1" s="1"/>
  <c r="F331" i="1"/>
  <c r="F330" i="1" s="1"/>
  <c r="F329" i="1" s="1"/>
  <c r="D331" i="1"/>
  <c r="D330" i="1" s="1"/>
  <c r="D329" i="1" s="1"/>
  <c r="E335" i="1"/>
  <c r="E334" i="1" s="1"/>
  <c r="E333" i="1" s="1"/>
  <c r="F335" i="1"/>
  <c r="F334" i="1" s="1"/>
  <c r="F333" i="1" s="1"/>
  <c r="D335" i="1"/>
  <c r="D334" i="1" s="1"/>
  <c r="D333" i="1" s="1"/>
  <c r="E340" i="1"/>
  <c r="E339" i="1" s="1"/>
  <c r="E338" i="1" s="1"/>
  <c r="E337" i="1" s="1"/>
  <c r="F340" i="1"/>
  <c r="F339" i="1" s="1"/>
  <c r="F338" i="1" s="1"/>
  <c r="F337" i="1" s="1"/>
  <c r="D340" i="1"/>
  <c r="D339" i="1" s="1"/>
  <c r="D338" i="1" s="1"/>
  <c r="D337" i="1" s="1"/>
  <c r="E345" i="1"/>
  <c r="E344" i="1" s="1"/>
  <c r="F345" i="1"/>
  <c r="F344" i="1" s="1"/>
  <c r="D345" i="1"/>
  <c r="D344" i="1" s="1"/>
  <c r="E348" i="1"/>
  <c r="E347" i="1" s="1"/>
  <c r="F348" i="1"/>
  <c r="F347" i="1" s="1"/>
  <c r="D348" i="1"/>
  <c r="D347" i="1" s="1"/>
  <c r="E351" i="1"/>
  <c r="E350" i="1" s="1"/>
  <c r="F351" i="1"/>
  <c r="F350" i="1" s="1"/>
  <c r="D351" i="1"/>
  <c r="D350" i="1" s="1"/>
  <c r="E357" i="1"/>
  <c r="E356" i="1" s="1"/>
  <c r="E355" i="1" s="1"/>
  <c r="F357" i="1"/>
  <c r="F356" i="1" s="1"/>
  <c r="F355" i="1" s="1"/>
  <c r="D357" i="1"/>
  <c r="D356" i="1" s="1"/>
  <c r="D355" i="1" s="1"/>
  <c r="E361" i="1"/>
  <c r="E360" i="1" s="1"/>
  <c r="E359" i="1" s="1"/>
  <c r="F361" i="1"/>
  <c r="F360" i="1" s="1"/>
  <c r="F359" i="1" s="1"/>
  <c r="D361" i="1"/>
  <c r="D360" i="1" s="1"/>
  <c r="D359" i="1" s="1"/>
  <c r="E365" i="1"/>
  <c r="E364" i="1" s="1"/>
  <c r="F365" i="1"/>
  <c r="F364" i="1" s="1"/>
  <c r="D365" i="1"/>
  <c r="D364" i="1" s="1"/>
  <c r="E368" i="1"/>
  <c r="E367" i="1" s="1"/>
  <c r="F368" i="1"/>
  <c r="F367" i="1" s="1"/>
  <c r="D368" i="1"/>
  <c r="D367" i="1" s="1"/>
  <c r="E371" i="1"/>
  <c r="F371" i="1"/>
  <c r="D371" i="1"/>
  <c r="E373" i="1"/>
  <c r="F373" i="1"/>
  <c r="D373" i="1"/>
  <c r="E375" i="1"/>
  <c r="F375" i="1"/>
  <c r="D375" i="1"/>
  <c r="E380" i="1"/>
  <c r="E379" i="1" s="1"/>
  <c r="F380" i="1"/>
  <c r="F379" i="1" s="1"/>
  <c r="D380" i="1"/>
  <c r="D379" i="1" s="1"/>
  <c r="E383" i="1"/>
  <c r="F383" i="1"/>
  <c r="D383" i="1"/>
  <c r="E385" i="1"/>
  <c r="F385" i="1"/>
  <c r="D385" i="1"/>
  <c r="E387" i="1"/>
  <c r="F387" i="1"/>
  <c r="D387" i="1"/>
  <c r="E392" i="1"/>
  <c r="E391" i="1" s="1"/>
  <c r="E390" i="1" s="1"/>
  <c r="E389" i="1" s="1"/>
  <c r="F392" i="1"/>
  <c r="F391" i="1" s="1"/>
  <c r="F390" i="1" s="1"/>
  <c r="F389" i="1" s="1"/>
  <c r="D392" i="1"/>
  <c r="D391" i="1" s="1"/>
  <c r="D390" i="1" s="1"/>
  <c r="D389" i="1" s="1"/>
  <c r="E397" i="1"/>
  <c r="E396" i="1" s="1"/>
  <c r="E395" i="1" s="1"/>
  <c r="E394" i="1" s="1"/>
  <c r="F397" i="1"/>
  <c r="F396" i="1" s="1"/>
  <c r="F395" i="1" s="1"/>
  <c r="F394" i="1" s="1"/>
  <c r="D397" i="1"/>
  <c r="D396" i="1" s="1"/>
  <c r="D395" i="1" s="1"/>
  <c r="D394" i="1" s="1"/>
  <c r="E402" i="1"/>
  <c r="E401" i="1" s="1"/>
  <c r="E400" i="1" s="1"/>
  <c r="E399" i="1" s="1"/>
  <c r="F402" i="1"/>
  <c r="F401" i="1" s="1"/>
  <c r="F400" i="1" s="1"/>
  <c r="F399" i="1" s="1"/>
  <c r="D402" i="1"/>
  <c r="D401" i="1" s="1"/>
  <c r="D400" i="1" s="1"/>
  <c r="D399" i="1" s="1"/>
  <c r="E408" i="1"/>
  <c r="F408" i="1"/>
  <c r="D408" i="1"/>
  <c r="E410" i="1"/>
  <c r="F410" i="1"/>
  <c r="D410" i="1"/>
  <c r="E415" i="1"/>
  <c r="E414" i="1" s="1"/>
  <c r="E413" i="1" s="1"/>
  <c r="E412" i="1" s="1"/>
  <c r="F415" i="1"/>
  <c r="F414" i="1" s="1"/>
  <c r="F413" i="1" s="1"/>
  <c r="F412" i="1" s="1"/>
  <c r="D415" i="1"/>
  <c r="D414" i="1" s="1"/>
  <c r="D413" i="1" s="1"/>
  <c r="D412" i="1" s="1"/>
  <c r="E420" i="1"/>
  <c r="E419" i="1" s="1"/>
  <c r="E418" i="1" s="1"/>
  <c r="E417" i="1" s="1"/>
  <c r="F420" i="1"/>
  <c r="F419" i="1" s="1"/>
  <c r="F418" i="1" s="1"/>
  <c r="F417" i="1" s="1"/>
  <c r="D420" i="1"/>
  <c r="D419" i="1" s="1"/>
  <c r="D418" i="1" s="1"/>
  <c r="D417" i="1" s="1"/>
  <c r="E425" i="1"/>
  <c r="E424" i="1" s="1"/>
  <c r="E423" i="1" s="1"/>
  <c r="E422" i="1" s="1"/>
  <c r="F425" i="1"/>
  <c r="F424" i="1" s="1"/>
  <c r="F423" i="1" s="1"/>
  <c r="F422" i="1" s="1"/>
  <c r="D425" i="1"/>
  <c r="D424" i="1" s="1"/>
  <c r="D423" i="1" s="1"/>
  <c r="D422" i="1" s="1"/>
  <c r="E430" i="1"/>
  <c r="E429" i="1" s="1"/>
  <c r="E428" i="1" s="1"/>
  <c r="E427" i="1" s="1"/>
  <c r="F430" i="1"/>
  <c r="F429" i="1" s="1"/>
  <c r="F428" i="1" s="1"/>
  <c r="F427" i="1" s="1"/>
  <c r="D430" i="1"/>
  <c r="D429" i="1" s="1"/>
  <c r="D428" i="1" s="1"/>
  <c r="D427" i="1" s="1"/>
  <c r="E435" i="1"/>
  <c r="E434" i="1" s="1"/>
  <c r="F435" i="1"/>
  <c r="F434" i="1" s="1"/>
  <c r="D435" i="1"/>
  <c r="D434" i="1" s="1"/>
  <c r="E438" i="1"/>
  <c r="E437" i="1" s="1"/>
  <c r="F438" i="1"/>
  <c r="F437" i="1" s="1"/>
  <c r="D438" i="1"/>
  <c r="D437" i="1" s="1"/>
  <c r="D433" i="1" s="1"/>
  <c r="D432" i="1" s="1"/>
  <c r="E444" i="1"/>
  <c r="E443" i="1" s="1"/>
  <c r="E442" i="1" s="1"/>
  <c r="E441" i="1" s="1"/>
  <c r="F444" i="1"/>
  <c r="F443" i="1" s="1"/>
  <c r="F442" i="1" s="1"/>
  <c r="F441" i="1" s="1"/>
  <c r="D444" i="1"/>
  <c r="D443" i="1" s="1"/>
  <c r="D442" i="1" s="1"/>
  <c r="D441" i="1" s="1"/>
  <c r="E452" i="1"/>
  <c r="E451" i="1" s="1"/>
  <c r="E447" i="1" s="1"/>
  <c r="F452" i="1"/>
  <c r="F451" i="1" s="1"/>
  <c r="F447" i="1" s="1"/>
  <c r="D452" i="1"/>
  <c r="D451" i="1" s="1"/>
  <c r="D447" i="1" s="1"/>
  <c r="E456" i="1"/>
  <c r="E455" i="1" s="1"/>
  <c r="E454" i="1" s="1"/>
  <c r="F456" i="1"/>
  <c r="F455" i="1" s="1"/>
  <c r="F454" i="1" s="1"/>
  <c r="D456" i="1"/>
  <c r="D455" i="1" s="1"/>
  <c r="D454" i="1" s="1"/>
  <c r="E461" i="1"/>
  <c r="E460" i="1" s="1"/>
  <c r="F461" i="1"/>
  <c r="F460" i="1" s="1"/>
  <c r="D461" i="1"/>
  <c r="D460" i="1" s="1"/>
  <c r="E464" i="1"/>
  <c r="E463" i="1" s="1"/>
  <c r="F464" i="1"/>
  <c r="F463" i="1" s="1"/>
  <c r="D464" i="1"/>
  <c r="D463" i="1" s="1"/>
  <c r="E469" i="1"/>
  <c r="E468" i="1" s="1"/>
  <c r="E467" i="1" s="1"/>
  <c r="E466" i="1" s="1"/>
  <c r="F469" i="1"/>
  <c r="F468" i="1" s="1"/>
  <c r="F467" i="1" s="1"/>
  <c r="F466" i="1" s="1"/>
  <c r="D469" i="1"/>
  <c r="D468" i="1" s="1"/>
  <c r="D467" i="1" s="1"/>
  <c r="D466" i="1" s="1"/>
  <c r="E474" i="1"/>
  <c r="E473" i="1" s="1"/>
  <c r="E472" i="1" s="1"/>
  <c r="E471" i="1" s="1"/>
  <c r="F474" i="1"/>
  <c r="F473" i="1" s="1"/>
  <c r="F472" i="1" s="1"/>
  <c r="F471" i="1" s="1"/>
  <c r="D474" i="1"/>
  <c r="D473" i="1" s="1"/>
  <c r="D472" i="1" s="1"/>
  <c r="D471" i="1" s="1"/>
  <c r="E479" i="1"/>
  <c r="F479" i="1"/>
  <c r="D479" i="1"/>
  <c r="E481" i="1"/>
  <c r="F481" i="1"/>
  <c r="D481" i="1"/>
  <c r="E486" i="1"/>
  <c r="F486" i="1"/>
  <c r="D486" i="1"/>
  <c r="E488" i="1"/>
  <c r="F488" i="1"/>
  <c r="D488" i="1"/>
  <c r="E494" i="1"/>
  <c r="E493" i="1" s="1"/>
  <c r="E492" i="1" s="1"/>
  <c r="F494" i="1"/>
  <c r="F493" i="1" s="1"/>
  <c r="F492" i="1" s="1"/>
  <c r="D494" i="1"/>
  <c r="D493" i="1" s="1"/>
  <c r="D492" i="1" s="1"/>
  <c r="D491" i="1" s="1"/>
  <c r="E499" i="1"/>
  <c r="F499" i="1"/>
  <c r="D499" i="1"/>
  <c r="D498" i="1" s="1"/>
  <c r="E502" i="1"/>
  <c r="F502" i="1"/>
  <c r="D502" i="1"/>
  <c r="E504" i="1"/>
  <c r="F504" i="1"/>
  <c r="D504" i="1"/>
  <c r="E509" i="1"/>
  <c r="E508" i="1" s="1"/>
  <c r="E507" i="1" s="1"/>
  <c r="E506" i="1" s="1"/>
  <c r="F509" i="1"/>
  <c r="F508" i="1" s="1"/>
  <c r="F507" i="1" s="1"/>
  <c r="F506" i="1" s="1"/>
  <c r="D509" i="1"/>
  <c r="D508" i="1" s="1"/>
  <c r="D507" i="1" s="1"/>
  <c r="D506" i="1" s="1"/>
  <c r="E515" i="1"/>
  <c r="E514" i="1" s="1"/>
  <c r="F515" i="1"/>
  <c r="F514" i="1" s="1"/>
  <c r="D515" i="1"/>
  <c r="D514" i="1" s="1"/>
  <c r="E518" i="1"/>
  <c r="E517" i="1" s="1"/>
  <c r="F518" i="1"/>
  <c r="F517" i="1" s="1"/>
  <c r="D518" i="1"/>
  <c r="D517" i="1" s="1"/>
  <c r="E522" i="1"/>
  <c r="F522" i="1"/>
  <c r="D522" i="1"/>
  <c r="E524" i="1"/>
  <c r="F524" i="1"/>
  <c r="D524" i="1"/>
  <c r="E538" i="1"/>
  <c r="E537" i="1" s="1"/>
  <c r="E536" i="1" s="1"/>
  <c r="E535" i="1" s="1"/>
  <c r="F538" i="1"/>
  <c r="F537" i="1" s="1"/>
  <c r="F536" i="1" s="1"/>
  <c r="F535" i="1" s="1"/>
  <c r="D538" i="1"/>
  <c r="D537" i="1" s="1"/>
  <c r="D536" i="1" s="1"/>
  <c r="D535" i="1" s="1"/>
  <c r="E543" i="1"/>
  <c r="E542" i="1" s="1"/>
  <c r="E541" i="1" s="1"/>
  <c r="E540" i="1" s="1"/>
  <c r="F543" i="1"/>
  <c r="F542" i="1" s="1"/>
  <c r="F541" i="1" s="1"/>
  <c r="F540" i="1" s="1"/>
  <c r="D543" i="1"/>
  <c r="D542" i="1" s="1"/>
  <c r="D541" i="1" s="1"/>
  <c r="D540" i="1" s="1"/>
  <c r="E548" i="1"/>
  <c r="E547" i="1" s="1"/>
  <c r="F548" i="1"/>
  <c r="F547" i="1" s="1"/>
  <c r="D548" i="1"/>
  <c r="D547" i="1" s="1"/>
  <c r="D551" i="1"/>
  <c r="E553" i="1"/>
  <c r="F553" i="1"/>
  <c r="D553" i="1"/>
  <c r="E555" i="1"/>
  <c r="F555" i="1"/>
  <c r="D555" i="1"/>
  <c r="E561" i="1"/>
  <c r="F561" i="1"/>
  <c r="E563" i="1"/>
  <c r="F563" i="1"/>
  <c r="D563" i="1"/>
  <c r="D558" i="1" s="1"/>
  <c r="E566" i="1"/>
  <c r="F566" i="1"/>
  <c r="D566" i="1"/>
  <c r="E568" i="1"/>
  <c r="F568" i="1"/>
  <c r="D568" i="1"/>
  <c r="E570" i="1"/>
  <c r="F570" i="1"/>
  <c r="D570" i="1"/>
  <c r="E573" i="1"/>
  <c r="E572" i="1" s="1"/>
  <c r="F573" i="1"/>
  <c r="F572" i="1" s="1"/>
  <c r="D573" i="1"/>
  <c r="D572" i="1" s="1"/>
  <c r="E576" i="1"/>
  <c r="F576" i="1"/>
  <c r="D576" i="1"/>
  <c r="E578" i="1"/>
  <c r="F578" i="1"/>
  <c r="D578" i="1"/>
  <c r="E580" i="1"/>
  <c r="F580" i="1"/>
  <c r="D580" i="1"/>
  <c r="E583" i="1"/>
  <c r="F583" i="1"/>
  <c r="D583" i="1"/>
  <c r="E585" i="1"/>
  <c r="F585" i="1"/>
  <c r="D585" i="1"/>
  <c r="E587" i="1"/>
  <c r="F587" i="1"/>
  <c r="D587" i="1"/>
  <c r="E593" i="1"/>
  <c r="E592" i="1" s="1"/>
  <c r="F593" i="1"/>
  <c r="F592" i="1" s="1"/>
  <c r="D593" i="1"/>
  <c r="D592" i="1" s="1"/>
  <c r="E596" i="1"/>
  <c r="E595" i="1" s="1"/>
  <c r="F596" i="1"/>
  <c r="F595" i="1" s="1"/>
  <c r="D596" i="1"/>
  <c r="D595" i="1" s="1"/>
  <c r="E600" i="1"/>
  <c r="E599" i="1" s="1"/>
  <c r="E598" i="1" s="1"/>
  <c r="F600" i="1"/>
  <c r="F599" i="1" s="1"/>
  <c r="F598" i="1" s="1"/>
  <c r="D600" i="1"/>
  <c r="D599" i="1" s="1"/>
  <c r="D598" i="1" s="1"/>
  <c r="E605" i="1"/>
  <c r="E604" i="1" s="1"/>
  <c r="F605" i="1"/>
  <c r="F604" i="1" s="1"/>
  <c r="D605" i="1"/>
  <c r="D604" i="1" s="1"/>
  <c r="E608" i="1"/>
  <c r="E607" i="1" s="1"/>
  <c r="F608" i="1"/>
  <c r="F607" i="1" s="1"/>
  <c r="D608" i="1"/>
  <c r="D607" i="1" s="1"/>
  <c r="E612" i="1"/>
  <c r="E611" i="1" s="1"/>
  <c r="F612" i="1"/>
  <c r="F611" i="1" s="1"/>
  <c r="D612" i="1"/>
  <c r="D611" i="1" s="1"/>
  <c r="E615" i="1"/>
  <c r="E614" i="1" s="1"/>
  <c r="F615" i="1"/>
  <c r="F614" i="1" s="1"/>
  <c r="D615" i="1"/>
  <c r="D614" i="1" s="1"/>
  <c r="E620" i="1"/>
  <c r="E619" i="1" s="1"/>
  <c r="E618" i="1" s="1"/>
  <c r="F620" i="1"/>
  <c r="F619" i="1" s="1"/>
  <c r="F618" i="1" s="1"/>
  <c r="D620" i="1"/>
  <c r="D619" i="1" s="1"/>
  <c r="D618" i="1" s="1"/>
  <c r="E624" i="1"/>
  <c r="E623" i="1" s="1"/>
  <c r="E622" i="1" s="1"/>
  <c r="F624" i="1"/>
  <c r="F623" i="1" s="1"/>
  <c r="F622" i="1" s="1"/>
  <c r="D624" i="1"/>
  <c r="D623" i="1" s="1"/>
  <c r="D622" i="1" s="1"/>
  <c r="E629" i="1"/>
  <c r="E628" i="1" s="1"/>
  <c r="E627" i="1" s="1"/>
  <c r="E626" i="1" s="1"/>
  <c r="F629" i="1"/>
  <c r="F628" i="1" s="1"/>
  <c r="F627" i="1" s="1"/>
  <c r="F626" i="1" s="1"/>
  <c r="D629" i="1"/>
  <c r="D628" i="1" s="1"/>
  <c r="D627" i="1" s="1"/>
  <c r="D626" i="1" s="1"/>
  <c r="E635" i="1"/>
  <c r="F635" i="1"/>
  <c r="D635" i="1"/>
  <c r="E637" i="1"/>
  <c r="F637" i="1"/>
  <c r="D637" i="1"/>
  <c r="E640" i="1"/>
  <c r="E639" i="1" s="1"/>
  <c r="F640" i="1"/>
  <c r="F639" i="1" s="1"/>
  <c r="D640" i="1"/>
  <c r="D639" i="1" s="1"/>
  <c r="E645" i="1"/>
  <c r="E644" i="1" s="1"/>
  <c r="E643" i="1" s="1"/>
  <c r="F645" i="1"/>
  <c r="F644" i="1" s="1"/>
  <c r="F643" i="1" s="1"/>
  <c r="D645" i="1"/>
  <c r="D644" i="1" s="1"/>
  <c r="D643" i="1" s="1"/>
  <c r="E649" i="1"/>
  <c r="E648" i="1" s="1"/>
  <c r="F649" i="1"/>
  <c r="F648" i="1" s="1"/>
  <c r="D649" i="1"/>
  <c r="D648" i="1" s="1"/>
  <c r="E652" i="1"/>
  <c r="E651" i="1" s="1"/>
  <c r="F652" i="1"/>
  <c r="F651" i="1" s="1"/>
  <c r="D652" i="1"/>
  <c r="D651" i="1" s="1"/>
  <c r="E658" i="1"/>
  <c r="F658" i="1"/>
  <c r="D658" i="1"/>
  <c r="D657" i="1" s="1"/>
  <c r="E663" i="1"/>
  <c r="E662" i="1" s="1"/>
  <c r="E661" i="1" s="1"/>
  <c r="E660" i="1" s="1"/>
  <c r="F663" i="1"/>
  <c r="F662" i="1" s="1"/>
  <c r="F661" i="1" s="1"/>
  <c r="F660" i="1" s="1"/>
  <c r="D663" i="1"/>
  <c r="D662" i="1" s="1"/>
  <c r="D661" i="1" s="1"/>
  <c r="D660" i="1" s="1"/>
  <c r="E669" i="1"/>
  <c r="E668" i="1" s="1"/>
  <c r="F669" i="1"/>
  <c r="F668" i="1" s="1"/>
  <c r="D669" i="1"/>
  <c r="D668" i="1" s="1"/>
  <c r="E672" i="1"/>
  <c r="E671" i="1" s="1"/>
  <c r="F672" i="1"/>
  <c r="F671" i="1" s="1"/>
  <c r="D672" i="1"/>
  <c r="D671" i="1" s="1"/>
  <c r="E676" i="1"/>
  <c r="E675" i="1" s="1"/>
  <c r="E674" i="1" s="1"/>
  <c r="F676" i="1"/>
  <c r="F675" i="1" s="1"/>
  <c r="F674" i="1" s="1"/>
  <c r="D676" i="1"/>
  <c r="D675" i="1" s="1"/>
  <c r="D674" i="1" s="1"/>
  <c r="E681" i="1"/>
  <c r="E680" i="1" s="1"/>
  <c r="E679" i="1" s="1"/>
  <c r="F681" i="1"/>
  <c r="F680" i="1" s="1"/>
  <c r="F679" i="1" s="1"/>
  <c r="D681" i="1"/>
  <c r="D680" i="1" s="1"/>
  <c r="D679" i="1" s="1"/>
  <c r="E685" i="1"/>
  <c r="E684" i="1" s="1"/>
  <c r="E683" i="1" s="1"/>
  <c r="F685" i="1"/>
  <c r="F684" i="1" s="1"/>
  <c r="F683" i="1" s="1"/>
  <c r="D685" i="1"/>
  <c r="D684" i="1" s="1"/>
  <c r="D683" i="1" s="1"/>
  <c r="E689" i="1"/>
  <c r="E688" i="1" s="1"/>
  <c r="E687" i="1" s="1"/>
  <c r="F689" i="1"/>
  <c r="F688" i="1" s="1"/>
  <c r="F687" i="1" s="1"/>
  <c r="D689" i="1"/>
  <c r="D688" i="1" s="1"/>
  <c r="D687" i="1" s="1"/>
  <c r="E693" i="1"/>
  <c r="E692" i="1" s="1"/>
  <c r="F693" i="1"/>
  <c r="F692" i="1" s="1"/>
  <c r="D693" i="1"/>
  <c r="D692" i="1" s="1"/>
  <c r="E696" i="1"/>
  <c r="E695" i="1" s="1"/>
  <c r="F696" i="1"/>
  <c r="F695" i="1" s="1"/>
  <c r="D696" i="1"/>
  <c r="D695" i="1" s="1"/>
  <c r="E700" i="1"/>
  <c r="E699" i="1" s="1"/>
  <c r="E698" i="1" s="1"/>
  <c r="F700" i="1"/>
  <c r="F699" i="1" s="1"/>
  <c r="F698" i="1" s="1"/>
  <c r="D700" i="1"/>
  <c r="D699" i="1" s="1"/>
  <c r="D698" i="1" s="1"/>
  <c r="E704" i="1"/>
  <c r="E703" i="1" s="1"/>
  <c r="F704" i="1"/>
  <c r="F703" i="1" s="1"/>
  <c r="D704" i="1"/>
  <c r="D703" i="1" s="1"/>
  <c r="E707" i="1"/>
  <c r="E706" i="1" s="1"/>
  <c r="F707" i="1"/>
  <c r="F706" i="1" s="1"/>
  <c r="D707" i="1"/>
  <c r="D706" i="1" s="1"/>
  <c r="E710" i="1"/>
  <c r="E709" i="1" s="1"/>
  <c r="F710" i="1"/>
  <c r="F709" i="1" s="1"/>
  <c r="D710" i="1"/>
  <c r="D709" i="1" s="1"/>
  <c r="E713" i="1"/>
  <c r="E712" i="1" s="1"/>
  <c r="F713" i="1"/>
  <c r="F712" i="1" s="1"/>
  <c r="D713" i="1"/>
  <c r="D712" i="1" s="1"/>
  <c r="E719" i="1"/>
  <c r="E718" i="1" s="1"/>
  <c r="E717" i="1" s="1"/>
  <c r="E716" i="1" s="1"/>
  <c r="F719" i="1"/>
  <c r="F718" i="1" s="1"/>
  <c r="F717" i="1" s="1"/>
  <c r="F716" i="1" s="1"/>
  <c r="D719" i="1"/>
  <c r="D718" i="1" s="1"/>
  <c r="D717" i="1" s="1"/>
  <c r="D716" i="1" s="1"/>
  <c r="E724" i="1"/>
  <c r="F724" i="1"/>
  <c r="D724" i="1"/>
  <c r="E726" i="1"/>
  <c r="F726" i="1"/>
  <c r="D726" i="1"/>
  <c r="E730" i="1"/>
  <c r="E729" i="1" s="1"/>
  <c r="E728" i="1" s="1"/>
  <c r="F730" i="1"/>
  <c r="F729" i="1" s="1"/>
  <c r="F728" i="1" s="1"/>
  <c r="D730" i="1"/>
  <c r="D729" i="1" s="1"/>
  <c r="D728" i="1" s="1"/>
  <c r="E736" i="1"/>
  <c r="E735" i="1" s="1"/>
  <c r="F736" i="1"/>
  <c r="F735" i="1" s="1"/>
  <c r="D736" i="1"/>
  <c r="D735" i="1" s="1"/>
  <c r="E739" i="1"/>
  <c r="E738" i="1" s="1"/>
  <c r="F739" i="1"/>
  <c r="F738" i="1" s="1"/>
  <c r="D739" i="1"/>
  <c r="D738" i="1" s="1"/>
  <c r="E743" i="1"/>
  <c r="E742" i="1" s="1"/>
  <c r="F743" i="1"/>
  <c r="F742" i="1" s="1"/>
  <c r="D743" i="1"/>
  <c r="D742" i="1" s="1"/>
  <c r="E749" i="1"/>
  <c r="E748" i="1" s="1"/>
  <c r="F749" i="1"/>
  <c r="F748" i="1" s="1"/>
  <c r="D749" i="1"/>
  <c r="D748" i="1" s="1"/>
  <c r="E752" i="1"/>
  <c r="E751" i="1" s="1"/>
  <c r="F752" i="1"/>
  <c r="F751" i="1" s="1"/>
  <c r="D752" i="1"/>
  <c r="D751" i="1" s="1"/>
  <c r="E755" i="1"/>
  <c r="E754" i="1" s="1"/>
  <c r="F755" i="1"/>
  <c r="F754" i="1" s="1"/>
  <c r="D755" i="1"/>
  <c r="D754" i="1" s="1"/>
  <c r="E758" i="1"/>
  <c r="E757" i="1" s="1"/>
  <c r="F758" i="1"/>
  <c r="F757" i="1" s="1"/>
  <c r="D758" i="1"/>
  <c r="D757" i="1" s="1"/>
  <c r="E761" i="1"/>
  <c r="E760" i="1" s="1"/>
  <c r="F761" i="1"/>
  <c r="F760" i="1" s="1"/>
  <c r="D761" i="1"/>
  <c r="D760" i="1" s="1"/>
  <c r="E764" i="1"/>
  <c r="E763" i="1" s="1"/>
  <c r="F764" i="1"/>
  <c r="F763" i="1" s="1"/>
  <c r="D764" i="1"/>
  <c r="D763" i="1" s="1"/>
  <c r="E767" i="1"/>
  <c r="E766" i="1" s="1"/>
  <c r="F767" i="1"/>
  <c r="F766" i="1" s="1"/>
  <c r="D767" i="1"/>
  <c r="D766" i="1" s="1"/>
  <c r="E772" i="1"/>
  <c r="F772" i="1"/>
  <c r="D772" i="1"/>
  <c r="F774" i="1"/>
  <c r="E774" i="1"/>
  <c r="D774" i="1"/>
  <c r="E777" i="1"/>
  <c r="E776" i="1" s="1"/>
  <c r="F777" i="1"/>
  <c r="F776" i="1" s="1"/>
  <c r="D777" i="1"/>
  <c r="D776" i="1" s="1"/>
  <c r="E780" i="1"/>
  <c r="E779" i="1" s="1"/>
  <c r="D780" i="1"/>
  <c r="D779" i="1" s="1"/>
  <c r="E782" i="1"/>
  <c r="E781" i="1" s="1"/>
  <c r="D782" i="1"/>
  <c r="D781" i="1" s="1"/>
  <c r="E788" i="1"/>
  <c r="E787" i="1" s="1"/>
  <c r="E786" i="1" s="1"/>
  <c r="F788" i="1"/>
  <c r="F787" i="1" s="1"/>
  <c r="F786" i="1" s="1"/>
  <c r="D788" i="1"/>
  <c r="D787" i="1" s="1"/>
  <c r="D786" i="1" s="1"/>
  <c r="E792" i="1"/>
  <c r="E791" i="1" s="1"/>
  <c r="F792" i="1"/>
  <c r="F791" i="1" s="1"/>
  <c r="D792" i="1"/>
  <c r="D791" i="1" s="1"/>
  <c r="E795" i="1"/>
  <c r="E794" i="1" s="1"/>
  <c r="F795" i="1"/>
  <c r="F794" i="1" s="1"/>
  <c r="D795" i="1"/>
  <c r="D794" i="1" s="1"/>
  <c r="E800" i="1"/>
  <c r="E799" i="1" s="1"/>
  <c r="E798" i="1" s="1"/>
  <c r="E797" i="1" s="1"/>
  <c r="F800" i="1"/>
  <c r="F799" i="1" s="1"/>
  <c r="F798" i="1" s="1"/>
  <c r="F797" i="1" s="1"/>
  <c r="D800" i="1"/>
  <c r="D799" i="1" s="1"/>
  <c r="D798" i="1" s="1"/>
  <c r="D797" i="1" s="1"/>
  <c r="E806" i="1"/>
  <c r="E805" i="1" s="1"/>
  <c r="F806" i="1"/>
  <c r="F805" i="1" s="1"/>
  <c r="D806" i="1"/>
  <c r="D805" i="1" s="1"/>
  <c r="E809" i="1"/>
  <c r="E808" i="1" s="1"/>
  <c r="F809" i="1"/>
  <c r="F808" i="1" s="1"/>
  <c r="D809" i="1"/>
  <c r="D808" i="1" s="1"/>
  <c r="E812" i="1"/>
  <c r="E811" i="1" s="1"/>
  <c r="F812" i="1"/>
  <c r="F811" i="1" s="1"/>
  <c r="D813" i="1"/>
  <c r="D812" i="1" s="1"/>
  <c r="D811" i="1" s="1"/>
  <c r="E817" i="1"/>
  <c r="F817" i="1"/>
  <c r="D817" i="1"/>
  <c r="E819" i="1"/>
  <c r="F819" i="1"/>
  <c r="D819" i="1"/>
  <c r="E822" i="1"/>
  <c r="E821" i="1" s="1"/>
  <c r="F822" i="1"/>
  <c r="F821" i="1" s="1"/>
  <c r="D822" i="1"/>
  <c r="D821" i="1" s="1"/>
  <c r="E826" i="1"/>
  <c r="E825" i="1" s="1"/>
  <c r="E824" i="1" s="1"/>
  <c r="F826" i="1"/>
  <c r="F825" i="1" s="1"/>
  <c r="F824" i="1" s="1"/>
  <c r="D826" i="1"/>
  <c r="D825" i="1" s="1"/>
  <c r="D824" i="1" s="1"/>
  <c r="E830" i="1"/>
  <c r="E829" i="1" s="1"/>
  <c r="F830" i="1"/>
  <c r="F829" i="1" s="1"/>
  <c r="D830" i="1"/>
  <c r="D829" i="1" s="1"/>
  <c r="E833" i="1"/>
  <c r="E832" i="1" s="1"/>
  <c r="F833" i="1"/>
  <c r="F832" i="1" s="1"/>
  <c r="D833" i="1"/>
  <c r="D832" i="1" s="1"/>
  <c r="E836" i="1"/>
  <c r="E835" i="1" s="1"/>
  <c r="F836" i="1"/>
  <c r="F835" i="1" s="1"/>
  <c r="D836" i="1"/>
  <c r="D835" i="1" s="1"/>
  <c r="E839" i="1"/>
  <c r="F839" i="1"/>
  <c r="D839" i="1"/>
  <c r="E841" i="1"/>
  <c r="F841" i="1"/>
  <c r="D841" i="1"/>
  <c r="F845" i="1"/>
  <c r="F844" i="1" s="1"/>
  <c r="E846" i="1"/>
  <c r="E845" i="1" s="1"/>
  <c r="E844" i="1" s="1"/>
  <c r="D846" i="1"/>
  <c r="D845" i="1" s="1"/>
  <c r="D844" i="1" s="1"/>
  <c r="E848" i="1"/>
  <c r="E847" i="1" s="1"/>
  <c r="F848" i="1"/>
  <c r="F847" i="1" s="1"/>
  <c r="D849" i="1"/>
  <c r="D848" i="1" s="1"/>
  <c r="D847" i="1" s="1"/>
  <c r="D647" i="1" l="1"/>
  <c r="D62" i="1"/>
  <c r="F741" i="1"/>
  <c r="D550" i="1"/>
  <c r="E741" i="1"/>
  <c r="F734" i="1"/>
  <c r="F647" i="1"/>
  <c r="F610" i="1"/>
  <c r="D575" i="1"/>
  <c r="D741" i="1"/>
  <c r="E647" i="1"/>
  <c r="E62" i="1"/>
  <c r="E446" i="1"/>
  <c r="F617" i="1"/>
  <c r="D485" i="1"/>
  <c r="D477" i="1" s="1"/>
  <c r="D476" i="1" s="1"/>
  <c r="D446" i="1"/>
  <c r="F407" i="1"/>
  <c r="F406" i="1" s="1"/>
  <c r="F405" i="1" s="1"/>
  <c r="D249" i="1"/>
  <c r="F109" i="1"/>
  <c r="F816" i="1"/>
  <c r="F815" i="1" s="1"/>
  <c r="F814" i="1" s="1"/>
  <c r="E723" i="1"/>
  <c r="E722" i="1" s="1"/>
  <c r="D603" i="1"/>
  <c r="D521" i="1"/>
  <c r="D520" i="1" s="1"/>
  <c r="D501" i="1"/>
  <c r="D497" i="1" s="1"/>
  <c r="D496" i="1" s="1"/>
  <c r="D490" i="1" s="1"/>
  <c r="F249" i="1"/>
  <c r="F245" i="1" s="1"/>
  <c r="F244" i="1" s="1"/>
  <c r="E407" i="1"/>
  <c r="E406" i="1" s="1"/>
  <c r="E405" i="1" s="1"/>
  <c r="F591" i="1"/>
  <c r="F590" i="1" s="1"/>
  <c r="F582" i="1"/>
  <c r="F501" i="1"/>
  <c r="F497" i="1" s="1"/>
  <c r="F496" i="1" s="1"/>
  <c r="F446" i="1"/>
  <c r="E249" i="1"/>
  <c r="E245" i="1" s="1"/>
  <c r="E244" i="1" s="1"/>
  <c r="E433" i="1"/>
  <c r="E432" i="1" s="1"/>
  <c r="E370" i="1"/>
  <c r="E164" i="1"/>
  <c r="E163" i="1" s="1"/>
  <c r="E838" i="1"/>
  <c r="E828" i="1" s="1"/>
  <c r="D790" i="1"/>
  <c r="D785" i="1" s="1"/>
  <c r="D784" i="1" s="1"/>
  <c r="D634" i="1"/>
  <c r="D633" i="1" s="1"/>
  <c r="D632" i="1" s="1"/>
  <c r="D591" i="1"/>
  <c r="D590" i="1" s="1"/>
  <c r="E478" i="1"/>
  <c r="D271" i="1"/>
  <c r="D816" i="1"/>
  <c r="D815" i="1" s="1"/>
  <c r="E610" i="1"/>
  <c r="D565" i="1"/>
  <c r="E550" i="1"/>
  <c r="F433" i="1"/>
  <c r="F432" i="1" s="1"/>
  <c r="F404" i="1" s="1"/>
  <c r="D407" i="1"/>
  <c r="D406" i="1" s="1"/>
  <c r="D405" i="1" s="1"/>
  <c r="D404" i="1" s="1"/>
  <c r="D370" i="1"/>
  <c r="D363" i="1" s="1"/>
  <c r="D354" i="1" s="1"/>
  <c r="F276" i="1"/>
  <c r="F270" i="1" s="1"/>
  <c r="F269" i="1" s="1"/>
  <c r="E259" i="1"/>
  <c r="E258" i="1" s="1"/>
  <c r="F723" i="1"/>
  <c r="F722" i="1" s="1"/>
  <c r="F721" i="1" s="1"/>
  <c r="F715" i="1" s="1"/>
  <c r="D610" i="1"/>
  <c r="F603" i="1"/>
  <c r="E565" i="1"/>
  <c r="F513" i="1"/>
  <c r="E501" i="1"/>
  <c r="E497" i="1" s="1"/>
  <c r="E496" i="1" s="1"/>
  <c r="E490" i="1" s="1"/>
  <c r="D478" i="1"/>
  <c r="D814" i="1"/>
  <c r="E642" i="1"/>
  <c r="D771" i="1"/>
  <c r="D770" i="1" s="1"/>
  <c r="D769" i="1" s="1"/>
  <c r="D843" i="1"/>
  <c r="D734" i="1"/>
  <c r="F691" i="1"/>
  <c r="E558" i="1"/>
  <c r="F838" i="1"/>
  <c r="F828" i="1" s="1"/>
  <c r="E816" i="1"/>
  <c r="E815" i="1" s="1"/>
  <c r="E814" i="1" s="1"/>
  <c r="E804" i="1"/>
  <c r="E803" i="1" s="1"/>
  <c r="F771" i="1"/>
  <c r="F770" i="1" s="1"/>
  <c r="F769" i="1" s="1"/>
  <c r="D667" i="1"/>
  <c r="D666" i="1" s="1"/>
  <c r="D642" i="1"/>
  <c r="D631" i="1" s="1"/>
  <c r="E591" i="1"/>
  <c r="E590" i="1" s="1"/>
  <c r="F521" i="1"/>
  <c r="F520" i="1" s="1"/>
  <c r="D513" i="1"/>
  <c r="F478" i="1"/>
  <c r="F343" i="1"/>
  <c r="F342" i="1" s="1"/>
  <c r="D259" i="1"/>
  <c r="D258" i="1" s="1"/>
  <c r="D234" i="1"/>
  <c r="D221" i="1" s="1"/>
  <c r="D220" i="1" s="1"/>
  <c r="E234" i="1"/>
  <c r="E221" i="1" s="1"/>
  <c r="E220" i="1" s="1"/>
  <c r="F129" i="1"/>
  <c r="F116" i="1" s="1"/>
  <c r="F702" i="1"/>
  <c r="E617" i="1"/>
  <c r="E603" i="1"/>
  <c r="F459" i="1"/>
  <c r="F458" i="1" s="1"/>
  <c r="F196" i="1"/>
  <c r="F195" i="1" s="1"/>
  <c r="E790" i="1"/>
  <c r="E785" i="1" s="1"/>
  <c r="E784" i="1" s="1"/>
  <c r="D617" i="1"/>
  <c r="E328" i="1"/>
  <c r="F259" i="1"/>
  <c r="F258" i="1" s="1"/>
  <c r="D196" i="1"/>
  <c r="D195" i="1" s="1"/>
  <c r="F790" i="1"/>
  <c r="F785" i="1" s="1"/>
  <c r="F784" i="1" s="1"/>
  <c r="D691" i="1"/>
  <c r="F634" i="1"/>
  <c r="F633" i="1" s="1"/>
  <c r="F632" i="1" s="1"/>
  <c r="D582" i="1"/>
  <c r="F575" i="1"/>
  <c r="E575" i="1"/>
  <c r="E485" i="1"/>
  <c r="E459" i="1"/>
  <c r="E458" i="1" s="1"/>
  <c r="E404" i="1"/>
  <c r="D322" i="1"/>
  <c r="D321" i="1" s="1"/>
  <c r="D320" i="1" s="1"/>
  <c r="D309" i="1" s="1"/>
  <c r="E276" i="1"/>
  <c r="D276" i="1"/>
  <c r="D164" i="1"/>
  <c r="D163" i="1" s="1"/>
  <c r="F164" i="1"/>
  <c r="F163" i="1" s="1"/>
  <c r="E382" i="1"/>
  <c r="E378" i="1" s="1"/>
  <c r="E377" i="1" s="1"/>
  <c r="F322" i="1"/>
  <c r="F321" i="1" s="1"/>
  <c r="F320" i="1" s="1"/>
  <c r="F309" i="1" s="1"/>
  <c r="E322" i="1"/>
  <c r="E321" i="1" s="1"/>
  <c r="E320" i="1" s="1"/>
  <c r="E309" i="1" s="1"/>
  <c r="D292" i="1"/>
  <c r="D285" i="1" s="1"/>
  <c r="D284" i="1" s="1"/>
  <c r="D283" i="1" s="1"/>
  <c r="F292" i="1"/>
  <c r="E292" i="1"/>
  <c r="E271" i="1"/>
  <c r="E196" i="1"/>
  <c r="E195" i="1" s="1"/>
  <c r="E129" i="1"/>
  <c r="E116" i="1" s="1"/>
  <c r="F667" i="1"/>
  <c r="F666" i="1" s="1"/>
  <c r="F804" i="1"/>
  <c r="F803" i="1" s="1"/>
  <c r="E702" i="1"/>
  <c r="E491" i="1"/>
  <c r="E721" i="1"/>
  <c r="E715" i="1" s="1"/>
  <c r="D702" i="1"/>
  <c r="F642" i="1"/>
  <c r="E843" i="1"/>
  <c r="E691" i="1"/>
  <c r="F491" i="1"/>
  <c r="F490" i="1"/>
  <c r="F843" i="1"/>
  <c r="D804" i="1"/>
  <c r="D803" i="1" s="1"/>
  <c r="F733" i="1"/>
  <c r="E667" i="1"/>
  <c r="E666" i="1" s="1"/>
  <c r="D723" i="1"/>
  <c r="D722" i="1" s="1"/>
  <c r="D721" i="1" s="1"/>
  <c r="D715" i="1" s="1"/>
  <c r="F558" i="1"/>
  <c r="F328" i="1"/>
  <c r="F327" i="1" s="1"/>
  <c r="D245" i="1"/>
  <c r="D244" i="1" s="1"/>
  <c r="E771" i="1"/>
  <c r="E770" i="1" s="1"/>
  <c r="E769" i="1" s="1"/>
  <c r="D838" i="1"/>
  <c r="D828" i="1" s="1"/>
  <c r="E634" i="1"/>
  <c r="E633" i="1" s="1"/>
  <c r="E632" i="1" s="1"/>
  <c r="F565" i="1"/>
  <c r="E521" i="1"/>
  <c r="E520" i="1" s="1"/>
  <c r="E513" i="1"/>
  <c r="D459" i="1"/>
  <c r="D458" i="1" s="1"/>
  <c r="D328" i="1"/>
  <c r="E734" i="1"/>
  <c r="E582" i="1"/>
  <c r="F550" i="1"/>
  <c r="F546" i="1" s="1"/>
  <c r="E363" i="1"/>
  <c r="E354" i="1" s="1"/>
  <c r="E343" i="1"/>
  <c r="E342" i="1" s="1"/>
  <c r="F485" i="1"/>
  <c r="D382" i="1"/>
  <c r="D378" i="1" s="1"/>
  <c r="D377" i="1" s="1"/>
  <c r="F382" i="1"/>
  <c r="F378" i="1" s="1"/>
  <c r="F377" i="1" s="1"/>
  <c r="F286" i="1"/>
  <c r="D129" i="1"/>
  <c r="D116" i="1" s="1"/>
  <c r="E286" i="1"/>
  <c r="E185" i="1"/>
  <c r="D137" i="1"/>
  <c r="F370" i="1"/>
  <c r="F363" i="1" s="1"/>
  <c r="F354" i="1" s="1"/>
  <c r="D109" i="1"/>
  <c r="E109" i="1"/>
  <c r="D343" i="1"/>
  <c r="D342" i="1" s="1"/>
  <c r="F234" i="1"/>
  <c r="F221" i="1" s="1"/>
  <c r="F220" i="1" s="1"/>
  <c r="F185" i="1"/>
  <c r="D185" i="1"/>
  <c r="F137" i="1"/>
  <c r="E137" i="1"/>
  <c r="E53" i="1"/>
  <c r="E52" i="1" s="1"/>
  <c r="F53" i="1"/>
  <c r="F52" i="1" s="1"/>
  <c r="D53" i="1"/>
  <c r="D52" i="1" s="1"/>
  <c r="D55" i="1"/>
  <c r="E36" i="1"/>
  <c r="F36" i="1"/>
  <c r="E34" i="1"/>
  <c r="F34" i="1"/>
  <c r="E31" i="1"/>
  <c r="E30" i="1" s="1"/>
  <c r="F31" i="1"/>
  <c r="F30" i="1" s="1"/>
  <c r="D31" i="1"/>
  <c r="D30" i="1" s="1"/>
  <c r="D34" i="1"/>
  <c r="D36" i="1"/>
  <c r="E26" i="1"/>
  <c r="F26" i="1"/>
  <c r="E24" i="1"/>
  <c r="F24" i="1"/>
  <c r="D24" i="1"/>
  <c r="D26" i="1"/>
  <c r="E18" i="1"/>
  <c r="E17" i="1" s="1"/>
  <c r="E16" i="1" s="1"/>
  <c r="E15" i="1" s="1"/>
  <c r="E14" i="1" s="1"/>
  <c r="F18" i="1"/>
  <c r="F17" i="1" s="1"/>
  <c r="F16" i="1" s="1"/>
  <c r="F15" i="1" s="1"/>
  <c r="F14" i="1" s="1"/>
  <c r="D18" i="1"/>
  <c r="D17" i="1" s="1"/>
  <c r="D16" i="1" s="1"/>
  <c r="D15" i="1" s="1"/>
  <c r="D14" i="1" s="1"/>
  <c r="D136" i="1" l="1"/>
  <c r="D546" i="1"/>
  <c r="D545" i="1" s="1"/>
  <c r="D511" i="1" s="1"/>
  <c r="E546" i="1"/>
  <c r="E545" i="1" s="1"/>
  <c r="D802" i="1"/>
  <c r="F108" i="1"/>
  <c r="E512" i="1"/>
  <c r="D512" i="1"/>
  <c r="E285" i="1"/>
  <c r="E284" i="1" s="1"/>
  <c r="E283" i="1" s="1"/>
  <c r="F602" i="1"/>
  <c r="F477" i="1"/>
  <c r="F476" i="1" s="1"/>
  <c r="F802" i="1"/>
  <c r="E270" i="1"/>
  <c r="E602" i="1"/>
  <c r="E589" i="1" s="1"/>
  <c r="F243" i="1"/>
  <c r="F678" i="1"/>
  <c r="F665" i="1" s="1"/>
  <c r="F512" i="1"/>
  <c r="E678" i="1"/>
  <c r="E665" i="1" s="1"/>
  <c r="D602" i="1"/>
  <c r="D589" i="1" s="1"/>
  <c r="E477" i="1"/>
  <c r="E476" i="1" s="1"/>
  <c r="E440" i="1" s="1"/>
  <c r="F33" i="1"/>
  <c r="F29" i="1" s="1"/>
  <c r="F28" i="1" s="1"/>
  <c r="F353" i="1"/>
  <c r="F545" i="1"/>
  <c r="D270" i="1"/>
  <c r="D269" i="1" s="1"/>
  <c r="D243" i="1" s="1"/>
  <c r="E631" i="1"/>
  <c r="F285" i="1"/>
  <c r="F284" i="1" s="1"/>
  <c r="F283" i="1" s="1"/>
  <c r="F440" i="1"/>
  <c r="E353" i="1"/>
  <c r="E733" i="1"/>
  <c r="E732" i="1" s="1"/>
  <c r="F631" i="1"/>
  <c r="F732" i="1"/>
  <c r="E136" i="1"/>
  <c r="D353" i="1"/>
  <c r="D440" i="1"/>
  <c r="E23" i="1"/>
  <c r="E22" i="1" s="1"/>
  <c r="E21" i="1" s="1"/>
  <c r="E108" i="1"/>
  <c r="E327" i="1"/>
  <c r="D733" i="1"/>
  <c r="D732" i="1" s="1"/>
  <c r="D678" i="1"/>
  <c r="D665" i="1" s="1"/>
  <c r="E802" i="1"/>
  <c r="E33" i="1"/>
  <c r="E29" i="1" s="1"/>
  <c r="E28" i="1" s="1"/>
  <c r="F23" i="1"/>
  <c r="F22" i="1" s="1"/>
  <c r="F21" i="1" s="1"/>
  <c r="D33" i="1"/>
  <c r="D29" i="1" s="1"/>
  <c r="D28" i="1" s="1"/>
  <c r="D327" i="1"/>
  <c r="D108" i="1"/>
  <c r="D107" i="1" s="1"/>
  <c r="F136" i="1"/>
  <c r="F589" i="1"/>
  <c r="D23" i="1"/>
  <c r="D22" i="1" s="1"/>
  <c r="D21" i="1" s="1"/>
  <c r="D51" i="1"/>
  <c r="D40" i="1" s="1"/>
  <c r="E55" i="1"/>
  <c r="E51" i="1" s="1"/>
  <c r="E40" i="1" s="1"/>
  <c r="F55" i="1"/>
  <c r="F51" i="1" s="1"/>
  <c r="F40" i="1" s="1"/>
  <c r="F107" i="1" l="1"/>
  <c r="F511" i="1"/>
  <c r="E269" i="1"/>
  <c r="E243" i="1" s="1"/>
  <c r="E511" i="1"/>
  <c r="E20" i="1"/>
  <c r="E107" i="1"/>
  <c r="D20" i="1"/>
  <c r="D850" i="1" s="1"/>
  <c r="F20" i="1"/>
  <c r="F850" i="1" l="1"/>
  <c r="E850" i="1"/>
</calcChain>
</file>

<file path=xl/comments1.xml><?xml version="1.0" encoding="utf-8"?>
<comments xmlns="http://schemas.openxmlformats.org/spreadsheetml/2006/main">
  <authors>
    <author>Ольга П. Губарева</author>
  </authors>
  <commentList>
    <comment ref="F511" authorId="0" shapeId="0">
      <text>
        <r>
          <rPr>
            <b/>
            <sz val="9"/>
            <color indexed="81"/>
            <rFont val="Tahoma"/>
            <family val="2"/>
            <charset val="204"/>
          </rPr>
          <t>Ольга П. Губарева: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<sst xmlns="http://schemas.openxmlformats.org/spreadsheetml/2006/main" count="2115" uniqueCount="762">
  <si>
    <t>Наименования</t>
  </si>
  <si>
    <t>ЦСР</t>
  </si>
  <si>
    <t>ВР</t>
  </si>
  <si>
    <t>Сумма (тыс. руб.)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</si>
  <si>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</si>
  <si>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</si>
  <si>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</si>
  <si>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</si>
  <si>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</si>
  <si>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</si>
  <si>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</si>
  <si>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</si>
  <si>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</si>
  <si>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</si>
  <si>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</si>
  <si>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</si>
  <si>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Муниципальная программа "Культура"</t>
  </si>
  <si>
    <t>0200000000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</si>
  <si>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</si>
  <si>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</si>
  <si>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</si>
  <si>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</si>
  <si>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</si>
  <si>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</si>
  <si>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</si>
  <si>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</si>
  <si>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</si>
  <si>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</si>
  <si>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</si>
  <si>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</si>
  <si>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</si>
  <si>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</si>
  <si>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</si>
  <si>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</si>
  <si>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</si>
  <si>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</si>
  <si>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</si>
  <si>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</si>
  <si>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учреждений"</t>
  </si>
  <si>
    <t>0240100000</t>
  </si>
  <si>
    <t>Мероприятия в сфере культуры</t>
  </si>
  <si>
    <t>0240100500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</si>
  <si>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</si>
  <si>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</si>
  <si>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</si>
  <si>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</si>
  <si>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</si>
  <si>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0240500000</t>
  </si>
  <si>
    <t>0240500500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</si>
  <si>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</si>
  <si>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</si>
  <si>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Подпрограмма "Укрепление материально-технической базы государственных и муниципальных учреждений культуры Московской области"</t>
  </si>
  <si>
    <t>0250000000</t>
  </si>
  <si>
    <t>Основное мероприятие "Проведение капитального ремонта, технического переоснащения и благоустройства территорий муниципальных учреждений культуры"</t>
  </si>
  <si>
    <t>0250100000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</si>
  <si>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</si>
  <si>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0250101310</t>
  </si>
  <si>
    <t>Федеральный проект "Культурная среда"</t>
  </si>
  <si>
    <t>025A100000</t>
  </si>
  <si>
    <t>Создание модельных муниципальных библиотек</t>
  </si>
  <si>
    <t>025A154540</t>
  </si>
  <si>
    <t>025A1S0080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</si>
  <si>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</si>
  <si>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</si>
  <si>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</si>
  <si>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</si>
  <si>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</si>
  <si>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</si>
  <si>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</si>
  <si>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</si>
  <si>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</si>
  <si>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</si>
  <si>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</si>
  <si>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</si>
  <si>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</si>
  <si>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</si>
  <si>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</si>
  <si>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</si>
  <si>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</si>
  <si>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</si>
  <si>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Обеспечивающая подпрограмма</t>
  </si>
  <si>
    <t>0280000000</t>
  </si>
  <si>
    <t>Основное мероприятие "Создание условий для реализации полномочий органов местного самоуправления"</t>
  </si>
  <si>
    <t>0280100000</t>
  </si>
  <si>
    <t>Обеспечение деятельности органов местного самоуправления</t>
  </si>
  <si>
    <t>0280100130</t>
  </si>
  <si>
    <t>Расходы на выплаты персоналу казенных учреждений</t>
  </si>
  <si>
    <t>110</t>
  </si>
  <si>
    <t>Иные бюджетные ассигнования</t>
  </si>
  <si>
    <t>800</t>
  </si>
  <si>
    <t>Уплата налогов, сборов и иных платежей</t>
  </si>
  <si>
    <t>850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</si>
  <si>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</si>
  <si>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</si>
  <si>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</si>
  <si>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</si>
  <si>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</si>
  <si>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Создание условий для массового отдыха жителей городского округа</t>
  </si>
  <si>
    <t>0290101010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</si>
  <si>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</si>
  <si>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</si>
  <si>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Субсидии автономным учреждениям</t>
  </si>
  <si>
    <t>620</t>
  </si>
  <si>
    <t>Муниципальная программа "Образование"</t>
  </si>
  <si>
    <t>0300000000</t>
  </si>
  <si>
    <t>Подпрограмма "Дошкольное образование"</t>
  </si>
  <si>
    <t>0310000000</t>
  </si>
  <si>
    <t>Основное мероприятие "Проведение капитального ремонта объектов дошкольного образования"</t>
  </si>
  <si>
    <t>0310100000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</si>
  <si>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</si>
  <si>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03101S2130</t>
  </si>
  <si>
    <t>Мероприятия по проведению капитального ремонта в муниципальных дошкольных образовательных организациях Московской области</t>
  </si>
  <si>
    <t>03101S2590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</si>
  <si>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</si>
  <si>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</si>
  <si>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</si>
  <si>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</si>
  <si>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</si>
  <si>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0310206041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</si>
  <si>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</si>
  <si>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0310206042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</si>
  <si>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</si>
  <si>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</si>
  <si>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</si>
  <si>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</si>
  <si>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Публичные нормативные социальные выплаты гражданам</t>
  </si>
  <si>
    <t>310</t>
  </si>
  <si>
    <t>Подпрограмма "Общее образование"</t>
  </si>
  <si>
    <t>0320000000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</si>
  <si>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</si>
  <si>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</si>
  <si>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</si>
  <si>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</si>
  <si>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</si>
  <si>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0320106051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</si>
  <si>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</si>
  <si>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0320106052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</si>
  <si>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</si>
  <si>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0320106053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</si>
  <si>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</si>
  <si>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</si>
  <si>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</si>
  <si>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0320106054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</si>
  <si>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</si>
  <si>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</si>
  <si>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</si>
  <si>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</si>
  <si>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</si>
  <si>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</si>
  <si>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</si>
  <si>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</si>
  <si>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</si>
  <si>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</si>
  <si>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</si>
  <si>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0320360680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</si>
  <si>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</si>
  <si>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</si>
  <si>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</si>
  <si>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</si>
  <si>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</si>
  <si>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0320372270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</si>
  <si>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</si>
  <si>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03203S2260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</si>
  <si>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</si>
  <si>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</si>
  <si>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Федеральный проект "Современная школа"</t>
  </si>
  <si>
    <t>032E100000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</si>
  <si>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</si>
  <si>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</si>
  <si>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</si>
  <si>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032E162760</t>
  </si>
  <si>
    <t>Мероприятия по проведению капитального ремонта в муниципальных общеобразовательных организациях в Московской области</t>
  </si>
  <si>
    <t>032E1S2340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</si>
  <si>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</si>
  <si>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</si>
  <si>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</si>
  <si>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</si>
  <si>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</si>
  <si>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</si>
  <si>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</si>
  <si>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0330306061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</si>
  <si>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</si>
  <si>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0330306062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</si>
  <si>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</si>
  <si>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0330306063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</si>
  <si>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</si>
  <si>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0330306064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</si>
  <si>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</si>
  <si>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0330500000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</si>
  <si>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</si>
  <si>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0330500940</t>
  </si>
  <si>
    <t>033A100000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</si>
  <si>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</si>
  <si>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033A1S0480</t>
  </si>
  <si>
    <t>Подпрограмма "Обеспечивающая подпрограмма"</t>
  </si>
  <si>
    <t>0350000000</t>
  </si>
  <si>
    <t>0350100000</t>
  </si>
  <si>
    <t>0350100130</t>
  </si>
  <si>
    <t>Обеспечение деятельности органов местного самоуправления (технические служащие)</t>
  </si>
  <si>
    <t>0350100131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</si>
  <si>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</si>
  <si>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0350100132</t>
  </si>
  <si>
    <t>Обеспечение деятельности органов местного самоуправления (уплата налогов,сборов и иных платежей)</t>
  </si>
  <si>
    <t>0350100133</t>
  </si>
  <si>
    <t>Обеспечение деятельности прочих учреждений образования</t>
  </si>
  <si>
    <t>0350106080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</si>
  <si>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</si>
  <si>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</si>
  <si>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</si>
  <si>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</si>
  <si>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</si>
  <si>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</si>
  <si>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Предоставление гражданам субсидий на оплату жилого помещения и коммунальных услуг</t>
  </si>
  <si>
    <t>0410361410</t>
  </si>
  <si>
    <t>Обеспечение предоставления гражданам субсидий на оплату жилого помещения и коммунальных услуг</t>
  </si>
  <si>
    <t>0410361420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</si>
  <si>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</si>
  <si>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</si>
  <si>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</si>
  <si>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</si>
  <si>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</si>
  <si>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</si>
  <si>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инфраструктуры"</t>
  </si>
  <si>
    <t>0420200000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</si>
  <si>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</si>
  <si>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</si>
  <si>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04202S1560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</si>
  <si>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</si>
  <si>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04202S2640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</si>
  <si>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</si>
  <si>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</si>
  <si>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</si>
  <si>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</si>
  <si>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 за счет средств местного бюджета</t>
  </si>
  <si>
    <t>0430572190</t>
  </si>
  <si>
    <t>Мероприятия по организации отдыха детей в каникулярное время</t>
  </si>
  <si>
    <t>04305S2190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</si>
  <si>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</si>
  <si>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</si>
  <si>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</si>
  <si>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</si>
  <si>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</si>
  <si>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</si>
  <si>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проведения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</si>
  <si>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</si>
  <si>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</si>
  <si>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</si>
  <si>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Федеральный проект "Спорт - норма жизни"</t>
  </si>
  <si>
    <t>051P500000</t>
  </si>
  <si>
    <t>Подготовка основания, приобретение и установка плоскостных спортивных сооружений в муниципальных образованиях Московской области</t>
  </si>
  <si>
    <t>051P5S2610</t>
  </si>
  <si>
    <t>Подпрограмма "Подготовка спортивного резерва"</t>
  </si>
  <si>
    <t>0530000000</t>
  </si>
  <si>
    <t>Основное мероприятие "Подготовка спортивных сборных команд"</t>
  </si>
  <si>
    <t>0530100000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</si>
  <si>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</si>
  <si>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0530106150</t>
  </si>
  <si>
    <t>Муниципальная программа "Развитие сельского хозяйства"</t>
  </si>
  <si>
    <t>0600000000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</si>
  <si>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</si>
  <si>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</si>
  <si>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</si>
  <si>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</si>
  <si>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</t>
  </si>
  <si>
    <t>0620101130</t>
  </si>
  <si>
    <t>Подпрограмма "Устойчивое развитие сельских территорий"</t>
  </si>
  <si>
    <t>0630000000</t>
  </si>
  <si>
    <t>Основное мероприятие "Улучшение жилищных условий граждан, проживающих на сельских территориях"</t>
  </si>
  <si>
    <t>0630100000</t>
  </si>
  <si>
    <t>Улучшение жилищных условий граждан, проживающих на сельских территориях</t>
  </si>
  <si>
    <t>06301S0880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</si>
  <si>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</si>
  <si>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</si>
  <si>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</si>
  <si>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</si>
  <si>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</si>
  <si>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0640160870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</si>
  <si>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</si>
  <si>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</si>
  <si>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</si>
  <si>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</si>
  <si>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</si>
  <si>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</si>
  <si>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</si>
  <si>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</si>
  <si>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</si>
  <si>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</si>
  <si>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</si>
  <si>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</si>
  <si>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</si>
  <si>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</si>
  <si>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</si>
  <si>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0720100370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</si>
  <si>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</si>
  <si>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</si>
  <si>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Организации деятельности по сбору, транспортированию, обработке, утилизации, обезвреживанию, захоронению твердых коммунальных отходов</t>
  </si>
  <si>
    <t>Федеральный проект "Чистая страна"</t>
  </si>
  <si>
    <t>075G100000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</si>
  <si>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</si>
  <si>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075G152420</t>
  </si>
  <si>
    <t>Рекультивация полигонов твердых коммунальных отходов</t>
  </si>
  <si>
    <t>075G152429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</si>
  <si>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</si>
  <si>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</si>
  <si>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</si>
  <si>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</si>
  <si>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</si>
  <si>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</si>
  <si>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</si>
  <si>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</si>
  <si>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"Оснащение 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токсикоманией"</t>
  </si>
  <si>
    <t>0810600000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</si>
  <si>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</si>
  <si>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0810662820</t>
  </si>
  <si>
    <t>Основное мероприятие "Организация ритуальных услуг и содержание мест захоронения"</t>
  </si>
  <si>
    <t>0810700000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</si>
  <si>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</si>
  <si>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</si>
  <si>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</si>
  <si>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</si>
  <si>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</si>
  <si>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</si>
  <si>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</si>
  <si>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</si>
  <si>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</si>
  <si>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</si>
  <si>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</si>
  <si>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</si>
  <si>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Содержание и развитие муниципальных экстренных оперативных служб</t>
  </si>
  <si>
    <t>0820101020</t>
  </si>
  <si>
    <t>Подпрограмма "Развитие и совершенствование систем оповещения и информирования населения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</si>
  <si>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</si>
  <si>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</si>
  <si>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</si>
  <si>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</si>
  <si>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</si>
  <si>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пожарной безопасности"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</si>
  <si>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</si>
  <si>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</si>
  <si>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</si>
  <si>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</si>
  <si>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</si>
  <si>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Подпрограмма "Обеспечение мероприятий гражданской обороны"</t>
  </si>
  <si>
    <t>0850000000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</si>
  <si>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</si>
  <si>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0850200000</t>
  </si>
  <si>
    <t>Организация и осуществление мероприятий по территориальной обороне и гражданской обороне</t>
  </si>
  <si>
    <t>0850200670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</si>
  <si>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</si>
  <si>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</si>
  <si>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</si>
  <si>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</si>
  <si>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</si>
  <si>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</si>
  <si>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</si>
  <si>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</si>
  <si>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</si>
  <si>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</si>
  <si>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</si>
  <si>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</si>
  <si>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</si>
  <si>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</si>
  <si>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</si>
  <si>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</si>
  <si>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</si>
  <si>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</si>
  <si>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</si>
  <si>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</si>
  <si>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</si>
  <si>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</si>
  <si>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</si>
  <si>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</si>
  <si>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Подпрограмма "Социальная ипотека"</t>
  </si>
  <si>
    <t>0940000000</t>
  </si>
  <si>
    <t>Основное мероприятие "I этап реализации подпрограммы 4. Компенсация оплаты основного долга по ипотечному жилищному кредиту"</t>
  </si>
  <si>
    <t>0940100000</t>
  </si>
  <si>
    <t>Компенсация оплаты основного долга по ипотечному жилищному кредиту</t>
  </si>
  <si>
    <t>09401S0220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</si>
  <si>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</si>
  <si>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</si>
  <si>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</si>
  <si>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</si>
  <si>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</si>
  <si>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</si>
  <si>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Подпрограмма "Обеспечение жильем отдельных категорий граждан, установленных федеральным законодательством"</t>
  </si>
  <si>
    <t>0980000000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</si>
  <si>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</si>
  <si>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0980200000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</si>
  <si>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</si>
  <si>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0980251350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</si>
  <si>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</si>
  <si>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0980251760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</si>
  <si>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</si>
  <si>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</si>
  <si>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</si>
  <si>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</si>
  <si>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</si>
  <si>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</si>
  <si>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</si>
  <si>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1010200190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</si>
  <si>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</si>
  <si>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</si>
  <si>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 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</si>
  <si>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</si>
  <si>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</si>
  <si>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</si>
  <si>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</si>
  <si>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</si>
  <si>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</si>
  <si>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</si>
  <si>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</si>
  <si>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</si>
  <si>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1030200000</t>
  </si>
  <si>
    <t>1030200190</t>
  </si>
  <si>
    <t>Строительство и реконструкция объектов коммунальной инфраструктуры</t>
  </si>
  <si>
    <t>10302S4080</t>
  </si>
  <si>
    <t>Подпрограмма "Энергосбережение и повышение энергетической эффективности"</t>
  </si>
  <si>
    <t>1040000000</t>
  </si>
  <si>
    <t>Основное мероприятие "Организация учета энергоресурсов в жилищном фонде"</t>
  </si>
  <si>
    <t>1040200000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</si>
  <si>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</si>
  <si>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1040201200</t>
  </si>
  <si>
    <t>Подпрограмма "Развитие газификации"</t>
  </si>
  <si>
    <t>1060000000</t>
  </si>
  <si>
    <t>Основное мероприятие "Строительство газопроводов в населенных пунктах"</t>
  </si>
  <si>
    <t>1060100000</t>
  </si>
  <si>
    <t>1060100190</t>
  </si>
  <si>
    <t>1080000000</t>
  </si>
  <si>
    <t>1080100000</t>
  </si>
  <si>
    <t>1080100190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</si>
  <si>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</si>
  <si>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</si>
  <si>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</si>
  <si>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</si>
  <si>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</si>
  <si>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</si>
  <si>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</si>
  <si>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</si>
  <si>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</si>
  <si>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</si>
  <si>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"Создание многофункциональных индустриальных парков, технопарков (технологических парков), инновационно-технологических центров, промышленных площадок на территории Московской области"</t>
  </si>
  <si>
    <t>1110200000</t>
  </si>
  <si>
    <t>Стимулирование инвестиционной деятельности муниципальных образований за счет средств местного бюджета</t>
  </si>
  <si>
    <t>1110274510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</si>
  <si>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</si>
  <si>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</si>
  <si>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</si>
  <si>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</si>
  <si>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</si>
  <si>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</si>
  <si>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</si>
  <si>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1130206210</t>
  </si>
  <si>
    <t>Подпрограмма "Развитие потребительского рынка и услуг"</t>
  </si>
  <si>
    <t>1140000000</t>
  </si>
  <si>
    <t>Основное мероприятие "Развитие потребительского рынка и услуг"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</si>
  <si>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</si>
  <si>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</si>
  <si>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</si>
  <si>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Муниципальная программа "Управление имуществом и муниципальными финансами"</t>
  </si>
  <si>
    <t>1200000000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</si>
  <si>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</si>
  <si>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</si>
  <si>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</si>
  <si>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</si>
  <si>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</si>
  <si>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</si>
  <si>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Взносы на капитальный ремонт общего имущества многоквартирных домов</t>
  </si>
  <si>
    <t>1210200180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</si>
  <si>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</si>
  <si>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</si>
  <si>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</si>
  <si>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</si>
  <si>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</si>
  <si>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</si>
  <si>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</si>
  <si>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</si>
  <si>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</si>
  <si>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</si>
  <si>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Подпрограмма "Управление муниципальными финансами"</t>
  </si>
  <si>
    <t>1240000000</t>
  </si>
  <si>
    <t>Основное мероприятие "Управление муниципальным долгом"</t>
  </si>
  <si>
    <t>1240600000</t>
  </si>
  <si>
    <t>Обслуживание муниципального долга</t>
  </si>
  <si>
    <t>1240600800</t>
  </si>
  <si>
    <t>Обслуживание государственного (муниципального) долга</t>
  </si>
  <si>
    <t>700</t>
  </si>
  <si>
    <t>730</t>
  </si>
  <si>
    <t>1250000000</t>
  </si>
  <si>
    <t>1250100000</t>
  </si>
  <si>
    <t>Функционирование высшего должностного лица</t>
  </si>
  <si>
    <t>1250100110</t>
  </si>
  <si>
    <t>Обеспечение деятельности администрации</t>
  </si>
  <si>
    <t>1250100120</t>
  </si>
  <si>
    <t>Исполнение судебных актов</t>
  </si>
  <si>
    <t>830</t>
  </si>
  <si>
    <t>1250100130</t>
  </si>
  <si>
    <t>Обеспечение деятельности финансового органа</t>
  </si>
  <si>
    <t>1250100160</t>
  </si>
  <si>
    <t>Организация и осуществление мероприятий по мобилизационной подготовке</t>
  </si>
  <si>
    <t>1250100720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</si>
  <si>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</si>
  <si>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</si>
  <si>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</si>
  <si>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</si>
  <si>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</si>
  <si>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</si>
  <si>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</si>
  <si>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</si>
  <si>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</si>
  <si>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</si>
  <si>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</si>
  <si>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Расходы на обеспечение деятельности (оказание услуг) муниципальных учреждений в сфере информационной политики</t>
  </si>
  <si>
    <t>1310106180</t>
  </si>
  <si>
    <t>Основное мероприятие "Разработка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блогосфере"</t>
  </si>
  <si>
    <t>1310200000</t>
  </si>
  <si>
    <t>1310200820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</si>
  <si>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</si>
  <si>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</si>
  <si>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</si>
  <si>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</si>
  <si>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</si>
  <si>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</si>
  <si>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</si>
  <si>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</si>
  <si>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Федеральный проект "Социальная активность"</t>
  </si>
  <si>
    <t>134E800000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</si>
  <si>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</si>
  <si>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134E800430</t>
  </si>
  <si>
    <t>134E800770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</si>
  <si>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</si>
  <si>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</si>
  <si>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</si>
  <si>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</si>
  <si>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</si>
  <si>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Основное мероприятие "Подготовка и проведение Всероссийской переписи населения"</t>
  </si>
  <si>
    <t>1350600000</t>
  </si>
  <si>
    <t>Проведение Всероссийской переписи населения 2020 года</t>
  </si>
  <si>
    <t>1350654690</t>
  </si>
  <si>
    <t>Подпрограмма "Развитие туризма в Московской области"</t>
  </si>
  <si>
    <t>1360000000</t>
  </si>
  <si>
    <t>Основное мероприятие "Развитие рынка туристских услуг, развитие внутреннего и въездного туризма"</t>
  </si>
  <si>
    <t>1360100000</t>
  </si>
  <si>
    <t>Создание условий для развития туризма</t>
  </si>
  <si>
    <t>1360100860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</si>
  <si>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</si>
  <si>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</si>
  <si>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</si>
  <si>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</si>
  <si>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</si>
  <si>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</si>
  <si>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</si>
  <si>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</si>
  <si>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</si>
  <si>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</si>
  <si>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Подпрограмма "Дороги Подмосковья"</t>
  </si>
  <si>
    <t>1420000000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</si>
  <si>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</si>
  <si>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</si>
  <si>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</si>
  <si>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</si>
  <si>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</si>
  <si>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</si>
  <si>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</si>
  <si>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</si>
  <si>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</si>
  <si>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</si>
  <si>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</si>
  <si>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</si>
  <si>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</si>
  <si>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</si>
  <si>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</si>
  <si>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1450100230</t>
  </si>
  <si>
    <t>Муниципальная программа "Цифровое муниципальное образование"</t>
  </si>
  <si>
    <t>1500000000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</si>
  <si>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</si>
  <si>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</si>
  <si>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</si>
  <si>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</si>
  <si>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</si>
  <si>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</si>
  <si>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</si>
  <si>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15102S0140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</si>
  <si>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</si>
  <si>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</si>
  <si>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</si>
  <si>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</si>
  <si>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</si>
  <si>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</si>
  <si>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</si>
  <si>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</si>
  <si>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</si>
  <si>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</si>
  <si>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</si>
  <si>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</si>
  <si>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</si>
  <si>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</si>
  <si>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</si>
  <si>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</si>
  <si>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</si>
  <si>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</si>
  <si>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Федеральный проект "Информационная инфраструктура"</t>
  </si>
  <si>
    <t>152D200000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</si>
  <si>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 за счет средств местного бюджета</t>
  </si>
  <si>
    <t>152D270600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</si>
  <si>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</si>
  <si>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152D2S0600</t>
  </si>
  <si>
    <t>Федеральный проект "Цифровое государственное управление"</t>
  </si>
  <si>
    <t>152D600000</t>
  </si>
  <si>
    <t>Предоставление доступа к электронным сервисам цифровой инфраструктуры в сфере жилищно-коммунального хозяйства</t>
  </si>
  <si>
    <t>152D6S0940</t>
  </si>
  <si>
    <t>Федеральный проект "Цифровая образовательная среда"</t>
  </si>
  <si>
    <t>152E400000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</si>
  <si>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</si>
  <si>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152E452100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</si>
  <si>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</si>
  <si>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152E4S1690</t>
  </si>
  <si>
    <t>Оснащение планшетными компьютерами общеобразовательных организаций в Московской области</t>
  </si>
  <si>
    <t>152E4S2770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</si>
  <si>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</si>
  <si>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152E4S2780</t>
  </si>
  <si>
    <t>Муниципальная программа "Архитектура и градостроительство"</t>
  </si>
  <si>
    <t>1600000000</t>
  </si>
  <si>
    <t>Подпрограмма "Разработка Генерального плана развития городского округа "</t>
  </si>
  <si>
    <t>1610000000</t>
  </si>
  <si>
    <t>Основное мероприятие "Обеспечение разработки и внесение изменений в нормативы градостроительного проектирования городского округа"</t>
  </si>
  <si>
    <t>1610400000</t>
  </si>
  <si>
    <t>Утверждение генеральных планов городского округа, правил землепользования и застройки, утверждение подготовленной на основе генеральных планов городского округа документации по планировке территории, выдача разрешений на строительство</t>
  </si>
  <si>
    <t>1610400650</t>
  </si>
  <si>
    <t>Подпрограмма "Реализация политики пространственного развития"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</si>
  <si>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</si>
  <si>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</si>
  <si>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</si>
  <si>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</si>
  <si>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</si>
  <si>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</si>
  <si>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1620400000</t>
  </si>
  <si>
    <t>Ликвидация самовольных, недостроенных и аварийных объектов на территории муниципального образования</t>
  </si>
  <si>
    <t>1620401210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</si>
  <si>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</si>
  <si>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</si>
  <si>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</si>
  <si>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</si>
  <si>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</si>
  <si>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</si>
  <si>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Устройство контейнерных площадок за счет средств местного бюджета</t>
  </si>
  <si>
    <t>1710171670</t>
  </si>
  <si>
    <t>Приобретение и установка технических сооружений (устройств) для развлечений, оснащенных электрическим приводом</t>
  </si>
  <si>
    <t>17101S1340</t>
  </si>
  <si>
    <t>Федеральный проект "Формирование комфортной городской среды"</t>
  </si>
  <si>
    <t>171F200000</t>
  </si>
  <si>
    <t>Реализация программ формирования современной городской среды в части благоустройства общественных территорий</t>
  </si>
  <si>
    <t>171F255551</t>
  </si>
  <si>
    <t>Создание новых и (или) благоустройство существующих парков культуры и отдыха</t>
  </si>
  <si>
    <t>171F2S0070</t>
  </si>
  <si>
    <t>Приобретение коммунальной техники</t>
  </si>
  <si>
    <t>171F2S1360</t>
  </si>
  <si>
    <t>Обустройство и установка детских игровых площадок на территории муниципальных образований Московской области</t>
  </si>
  <si>
    <t>171F2S1580</t>
  </si>
  <si>
    <t>Обустройство и установка детских игровых площадок на территории парков культуры и отдыха Московской области</t>
  </si>
  <si>
    <t>171F2S1590</t>
  </si>
  <si>
    <t>Устройство и капитальный ремонт архитектурно-художественного освещения в рамках реализации проекта "Светлый город"</t>
  </si>
  <si>
    <t>171F2S2580</t>
  </si>
  <si>
    <t>Устройство и капитальный ремонт электросетевого хозяйства, систем наружного освещения в рамках реализации проекта "Светлый город"</t>
  </si>
  <si>
    <t>171F2S2630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</si>
  <si>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</si>
  <si>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</si>
  <si>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</si>
  <si>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</si>
  <si>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</t>
  </si>
  <si>
    <t>1720100620</t>
  </si>
  <si>
    <t>Организация благоустройства территории городского округа в части ремонта асфальтового покрытия дворовых территорий</t>
  </si>
  <si>
    <t>1720100630</t>
  </si>
  <si>
    <t>Подпрограмма "Создание условий для обеспечения комфортного проживания жителей в многоквартирных домах"</t>
  </si>
  <si>
    <t>1730000000</t>
  </si>
  <si>
    <t>Основное мероприятие "Приведение в надлежащее состояние подъездов в многоквартирных домах"</t>
  </si>
  <si>
    <t>1730100000</t>
  </si>
  <si>
    <t>Ремонт подъездов в многоквартирных домах</t>
  </si>
  <si>
    <t>17301S0950</t>
  </si>
  <si>
    <t>Муниципальная программа "Строительство объектов социальной инфраструктуры"</t>
  </si>
  <si>
    <t>1800000000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</si>
  <si>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</si>
  <si>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</si>
  <si>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</si>
  <si>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</si>
  <si>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</t>
  </si>
  <si>
    <t>18301S4440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</si>
  <si>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</si>
  <si>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</si>
  <si>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183E100000</t>
  </si>
  <si>
    <t>Капитальные вложения в объекты общего образования</t>
  </si>
  <si>
    <t>183E1S4260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</si>
  <si>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</si>
  <si>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</si>
  <si>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</si>
  <si>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</si>
  <si>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</si>
  <si>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</si>
  <si>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</si>
  <si>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</si>
  <si>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</si>
  <si>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</si>
  <si>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</si>
  <si>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</si>
  <si>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</si>
  <si>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191F367484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</si>
  <si>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</si>
  <si>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</si>
  <si>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</si>
  <si>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</si>
  <si>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</si>
  <si>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</si>
  <si>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Обеспечение мероприятий по переселению граждан из аварийного жилищного фонда</t>
  </si>
  <si>
    <t>19202S9605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</si>
  <si>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</si>
  <si>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1920400000</t>
  </si>
  <si>
    <t>19204S9602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</si>
  <si>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</si>
  <si>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</si>
  <si>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</si>
  <si>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</si>
  <si>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</si>
  <si>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</si>
  <si>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</si>
  <si>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</si>
  <si>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</si>
  <si>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</si>
  <si>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Непрограммные расходы</t>
  </si>
  <si>
    <t>9900000000</t>
  </si>
  <si>
    <t>Резервный фонд администрации</t>
  </si>
  <si>
    <t>9900000060</t>
  </si>
  <si>
    <t>Резервные средства</t>
  </si>
  <si>
    <t>870</t>
  </si>
  <si>
    <t>Оплата исполнительных листов, судебных издержек</t>
  </si>
  <si>
    <t>9900000080</t>
  </si>
  <si>
    <t>Итого</t>
  </si>
  <si>
    <t>к решению Совета депутатов</t>
  </si>
  <si>
    <t>Сергиево-Посадского</t>
  </si>
  <si>
    <t>городского округа</t>
  </si>
  <si>
    <t>Московской области</t>
  </si>
  <si>
    <t>Приложение № 7</t>
  </si>
  <si>
    <t>Распределение бюджетных ассигнований по целевым статьям (муниципальным программам Сергиево-Посадского городского округа и непрограмным направлениям деятельности) группам и подгруппам видов расходов классификации расходов бюджета Сергиево-Посадского городского округа на 2020 год и на плановый период 2021 и 2022 годов</t>
  </si>
  <si>
    <t>2020 год</t>
  </si>
  <si>
    <t>2021 год</t>
  </si>
  <si>
    <t>2022 год</t>
  </si>
  <si>
    <t>Обеспечение мероприятий по устойчивому сокращению непригодного для проживания жилищного фонда за счет средств местного бюджета (дополнительные площади)</t>
  </si>
  <si>
    <t xml:space="preserve"> Бюджетные инвестиции
</t>
  </si>
  <si>
    <t>Обеспечение мероприятий по устойчивому сокращению непригодного для проживания жилищного фонда за счет средств местного бюджета (проведение инженерных изысканий и подготовка документации по планировке территории)</t>
  </si>
  <si>
    <t>191F377480</t>
  </si>
  <si>
    <t>075G100610</t>
  </si>
  <si>
    <t>Благоустройство общественных территорий за счет средств местного бюджета</t>
  </si>
  <si>
    <t>171F270890</t>
  </si>
  <si>
    <t>Строительство и реконструкция объектов очистки сточных вод</t>
  </si>
  <si>
    <t>Закупка товаров, работ и услуг для муниципальных нужд</t>
  </si>
  <si>
    <t>Иные закупки товаров, работ и услуг для обеспечения муниципальных нужд</t>
  </si>
  <si>
    <t>10201S4020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</si>
  <si>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</si>
  <si>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</si>
  <si>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 xml:space="preserve">Субсидии бюджетным учреждениям </t>
  </si>
  <si>
    <t>171F255559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</si>
  <si>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 Московской области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</si>
  <si>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</si>
  <si>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от 19.12.2019№13/02-МЗ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</si>
</sst>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sz val="11"/>
      <color rgb="FF000000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3" xfId="0" applyNumberFormat="1" applyFont="1" applyBorder="1"/>
    <xf numFmtId="0" fontId="1" fillId="0" borderId="3" xfId="0" applyNumberFormat="1" applyFont="1" applyBorder="1"/>
    <xf numFmtId="0" fontId="4" fillId="0" borderId="0" xfId="0" applyFont="1"/>
    <xf numFmtId="0" fontId="6" fillId="0" borderId="3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vertical="center"/>
    </xf>
    <xf numFmtId="0" fontId="7" fillId="0" borderId="8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4" fontId="3" fillId="0" borderId="0" xfId="0" applyNumberFormat="1" applyFont="1" applyFill="1"/>
    <xf numFmtId="164" fontId="3" fillId="0" borderId="0" xfId="0" applyNumberFormat="1" applyFont="1"/>
    <xf numFmtId="164" fontId="7" fillId="0" borderId="4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64" fontId="2" fillId="0" borderId="3" xfId="0" applyNumberFormat="1" applyFont="1" applyBorder="1"/>
    <xf numFmtId="164" fontId="1" fillId="0" borderId="3" xfId="0" applyNumberFormat="1" applyFont="1" applyBorder="1"/>
    <xf numFmtId="164" fontId="1" fillId="0" borderId="3" xfId="0" applyNumberFormat="1" applyFont="1" applyBorder="1" applyAlignment="1">
      <alignment horizontal="center" wrapText="1"/>
    </xf>
    <xf numFmtId="164" fontId="0" fillId="0" borderId="0" xfId="0" applyNumberFormat="1"/>
    <xf numFmtId="0" fontId="7" fillId="0" borderId="17" xfId="0" applyNumberFormat="1" applyFont="1" applyBorder="1" applyAlignment="1">
      <alignment horizontal="left" vertical="center" wrapText="1"/>
    </xf>
    <xf numFmtId="164" fontId="7" fillId="0" borderId="18" xfId="0" applyNumberFormat="1" applyFont="1" applyBorder="1" applyAlignment="1">
      <alignment horizontal="right" vertical="center"/>
    </xf>
    <xf numFmtId="0" fontId="9" fillId="0" borderId="19" xfId="0" applyNumberFormat="1" applyFont="1" applyBorder="1" applyAlignment="1">
      <alignment horizontal="left" vertical="center" wrapText="1"/>
    </xf>
    <xf numFmtId="164" fontId="9" fillId="0" borderId="20" xfId="0" applyNumberFormat="1" applyFont="1" applyBorder="1" applyAlignment="1">
      <alignment horizontal="right" vertical="center"/>
    </xf>
    <xf numFmtId="0" fontId="8" fillId="0" borderId="21" xfId="0" applyNumberFormat="1" applyFont="1" applyBorder="1" applyAlignment="1">
      <alignment horizontal="left" vertical="center" wrapText="1"/>
    </xf>
    <xf numFmtId="164" fontId="8" fillId="0" borderId="22" xfId="0" applyNumberFormat="1" applyFont="1" applyBorder="1" applyAlignment="1">
      <alignment horizontal="right" vertical="center"/>
    </xf>
    <xf numFmtId="0" fontId="8" fillId="0" borderId="23" xfId="0" applyNumberFormat="1" applyFont="1" applyBorder="1" applyAlignment="1">
      <alignment horizontal="left" vertical="center" wrapText="1"/>
    </xf>
    <xf numFmtId="164" fontId="8" fillId="0" borderId="24" xfId="0" applyNumberFormat="1" applyFont="1" applyBorder="1" applyAlignment="1">
      <alignment horizontal="right" vertical="center"/>
    </xf>
    <xf numFmtId="0" fontId="7" fillId="0" borderId="25" xfId="0" applyNumberFormat="1" applyFont="1" applyBorder="1" applyAlignment="1">
      <alignment horizontal="left" vertical="center" wrapText="1"/>
    </xf>
    <xf numFmtId="164" fontId="7" fillId="0" borderId="26" xfId="0" applyNumberFormat="1" applyFont="1" applyBorder="1" applyAlignment="1">
      <alignment horizontal="right" vertical="center"/>
    </xf>
    <xf numFmtId="164" fontId="8" fillId="0" borderId="22" xfId="0" applyNumberFormat="1" applyFont="1" applyBorder="1" applyAlignment="1">
      <alignment horizontal="right" vertical="center" wrapText="1"/>
    </xf>
    <xf numFmtId="0" fontId="9" fillId="0" borderId="21" xfId="0" applyNumberFormat="1" applyFont="1" applyBorder="1" applyAlignment="1">
      <alignment horizontal="left" vertical="center" wrapText="1"/>
    </xf>
    <xf numFmtId="164" fontId="9" fillId="0" borderId="22" xfId="0" applyNumberFormat="1" applyFont="1" applyBorder="1" applyAlignment="1">
      <alignment horizontal="right" vertical="center"/>
    </xf>
    <xf numFmtId="0" fontId="8" fillId="0" borderId="19" xfId="0" applyNumberFormat="1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horizontal="right" vertical="center"/>
    </xf>
    <xf numFmtId="0" fontId="8" fillId="0" borderId="27" xfId="0" applyNumberFormat="1" applyFont="1" applyBorder="1" applyAlignment="1">
      <alignment horizontal="left" vertical="center" wrapText="1"/>
    </xf>
    <xf numFmtId="164" fontId="8" fillId="0" borderId="28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164" fontId="7" fillId="0" borderId="16" xfId="0" applyNumberFormat="1" applyFont="1" applyBorder="1" applyAlignment="1">
      <alignment horizontal="right" vertical="center"/>
    </xf>
    <xf numFmtId="0" fontId="8" fillId="0" borderId="29" xfId="0" applyNumberFormat="1" applyFont="1" applyBorder="1" applyAlignment="1">
      <alignment horizontal="left" vertical="center" wrapText="1"/>
    </xf>
    <xf numFmtId="164" fontId="8" fillId="0" borderId="30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horizontal="center" vertical="center" wrapText="1"/>
    </xf>
    <xf numFmtId="164" fontId="7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left" vertical="center" wrapText="1"/>
    </xf>
    <xf numFmtId="0" fontId="9" fillId="0" borderId="35" xfId="0" applyNumberFormat="1" applyFont="1" applyBorder="1" applyAlignment="1">
      <alignment horizontal="center" vertical="center"/>
    </xf>
    <xf numFmtId="164" fontId="9" fillId="0" borderId="35" xfId="0" applyNumberFormat="1" applyFont="1" applyBorder="1" applyAlignment="1">
      <alignment horizontal="right" vertical="center"/>
    </xf>
    <xf numFmtId="0" fontId="7" fillId="0" borderId="31" xfId="0" applyNumberFormat="1" applyFont="1" applyBorder="1" applyAlignment="1">
      <alignment horizontal="left" vertical="center" wrapText="1"/>
    </xf>
    <xf numFmtId="0" fontId="7" fillId="0" borderId="32" xfId="0" applyNumberFormat="1" applyFont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righ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left" wrapText="1"/>
    </xf>
    <xf numFmtId="0" fontId="7" fillId="0" borderId="14" xfId="0" applyNumberFormat="1" applyFont="1" applyBorder="1" applyAlignment="1">
      <alignment horizontal="left" vertical="center"/>
    </xf>
    <xf numFmtId="0" fontId="7" fillId="0" borderId="15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wrapText="1"/>
    </xf>
    <xf numFmtId="0" fontId="6" fillId="0" borderId="3" xfId="0" applyNumberFormat="1" applyFont="1" applyBorder="1" applyAlignment="1">
      <alignment horizontal="right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852"/>
  <sheetViews>
    <sheetView tabSelected="1" view="pageBreakPreview" zoomScale="60" zoomScaleNormal="100" workbookViewId="0">
      <selection activeCell="E7" sqref="E7"/>
    </sheetView>
  </sheetViews>
  <sheetFormatPr defaultRowHeight="14.4" x14ac:dyDescent="0.3"/>
  <cols>
    <col min="1" max="1" width="48.44140625" customWidth="1"/>
    <col min="2" max="2" width="16.33203125" customWidth="1"/>
    <col min="4" max="4" width="22.6640625" style="37" customWidth="1"/>
    <col min="5" max="5" width="24" style="37" customWidth="1"/>
    <col min="6" max="6" width="23.33203125" style="37" customWidth="1"/>
  </cols>
  <sheetData>
    <row r="1" spans="1:6" ht="15.6" x14ac:dyDescent="0.3">
      <c r="A1" s="3"/>
      <c r="B1" s="3"/>
      <c r="C1" s="3"/>
      <c r="D1" s="18"/>
      <c r="E1" s="19" t="s">
        <v>739</v>
      </c>
      <c r="F1" s="18"/>
    </row>
    <row r="2" spans="1:6" ht="15" customHeight="1" x14ac:dyDescent="0.3">
      <c r="A2" s="3"/>
      <c r="B2" s="3"/>
      <c r="C2" s="3"/>
      <c r="D2" s="18"/>
      <c r="E2" s="20" t="s">
        <v>735</v>
      </c>
      <c r="F2" s="18"/>
    </row>
    <row r="3" spans="1:6" ht="15.6" x14ac:dyDescent="0.3">
      <c r="A3" s="3"/>
      <c r="B3" s="3"/>
      <c r="C3" s="3"/>
      <c r="D3" s="18"/>
      <c r="E3" s="20" t="s">
        <v>736</v>
      </c>
      <c r="F3" s="18"/>
    </row>
    <row r="4" spans="1:6" ht="15.6" x14ac:dyDescent="0.3">
      <c r="A4" s="3"/>
      <c r="B4" s="3"/>
      <c r="C4" s="3"/>
      <c r="D4" s="18"/>
      <c r="E4" s="20" t="s">
        <v>737</v>
      </c>
      <c r="F4" s="18"/>
    </row>
    <row r="5" spans="1:6" ht="15.6" x14ac:dyDescent="0.3">
      <c r="A5" s="3"/>
      <c r="B5" s="3"/>
      <c r="C5" s="3"/>
      <c r="D5" s="18"/>
      <c r="E5" s="20" t="s">
        <v>738</v>
      </c>
      <c r="F5" s="18"/>
    </row>
    <row r="6" spans="1:6" ht="15" customHeight="1" x14ac:dyDescent="0.3">
      <c r="A6" s="3"/>
      <c r="B6" s="3"/>
      <c r="C6" s="3"/>
      <c r="D6" s="18"/>
      <c r="E6" s="20" t="s">
        <v>761</v>
      </c>
      <c r="F6" s="18"/>
    </row>
    <row r="7" spans="1:6" ht="15" customHeight="1" x14ac:dyDescent="0.3">
      <c r="A7" s="3"/>
      <c r="B7" s="3"/>
      <c r="C7" s="3"/>
      <c r="D7" s="18"/>
      <c r="E7" s="20"/>
      <c r="F7" s="18"/>
    </row>
    <row r="8" spans="1:6" ht="74.400000000000006" customHeight="1" x14ac:dyDescent="0.3">
      <c r="A8" s="72" t="s">
        <v>740</v>
      </c>
      <c r="B8" s="72"/>
      <c r="C8" s="72"/>
      <c r="D8" s="72"/>
      <c r="E8" s="72"/>
      <c r="F8" s="72"/>
    </row>
    <row r="9" spans="1:6" ht="19.5" customHeight="1" x14ac:dyDescent="0.3">
      <c r="A9" s="4"/>
      <c r="B9" s="73"/>
      <c r="C9" s="73"/>
      <c r="D9" s="73"/>
      <c r="E9" s="73"/>
      <c r="F9" s="73"/>
    </row>
    <row r="10" spans="1:6" ht="16.2" thickBot="1" x14ac:dyDescent="0.35">
      <c r="A10" s="74"/>
      <c r="B10" s="74"/>
      <c r="C10" s="74"/>
      <c r="D10" s="74"/>
      <c r="E10" s="74"/>
      <c r="F10" s="74"/>
    </row>
    <row r="11" spans="1:6" ht="18" thickBot="1" x14ac:dyDescent="0.35">
      <c r="A11" s="75" t="s">
        <v>0</v>
      </c>
      <c r="B11" s="77" t="s">
        <v>1</v>
      </c>
      <c r="C11" s="77" t="s">
        <v>2</v>
      </c>
      <c r="D11" s="79" t="s">
        <v>3</v>
      </c>
      <c r="E11" s="79"/>
      <c r="F11" s="80"/>
    </row>
    <row r="12" spans="1:6" ht="43.2" customHeight="1" thickBot="1" x14ac:dyDescent="0.35">
      <c r="A12" s="76"/>
      <c r="B12" s="78"/>
      <c r="C12" s="78"/>
      <c r="D12" s="21" t="s">
        <v>741</v>
      </c>
      <c r="E12" s="21" t="s">
        <v>742</v>
      </c>
      <c r="F12" s="22" t="s">
        <v>743</v>
      </c>
    </row>
    <row r="13" spans="1:6" ht="16.2" customHeight="1" thickBot="1" x14ac:dyDescent="0.35">
      <c r="A13" s="15">
        <v>1</v>
      </c>
      <c r="B13" s="16">
        <v>2</v>
      </c>
      <c r="C13" s="16">
        <v>3</v>
      </c>
      <c r="D13" s="23">
        <v>4</v>
      </c>
      <c r="E13" s="23">
        <v>5</v>
      </c>
      <c r="F13" s="24">
        <v>6</v>
      </c>
    </row>
    <row r="14" spans="1:6" ht="35.4" thickBot="1" x14ac:dyDescent="0.35">
      <c r="A14" s="38" t="s">
        <v>4</v>
      </c>
      <c r="B14" s="14" t="s">
        <v>5</v>
      </c>
      <c r="C14" s="14"/>
      <c r="D14" s="25">
        <f>D15</f>
        <v>11514</v>
      </c>
      <c r="E14" s="25">
        <f t="shared" ref="E14:F14" si="0">E15</f>
        <v>11514</v>
      </c>
      <c r="F14" s="39">
        <f t="shared" si="0"/>
        <v>11514</v>
      </c>
    </row>
    <row r="15" spans="1:6" ht="54" x14ac:dyDescent="0.3">
      <c r="A15" s="40" t="s">
        <v>6</v>
      </c>
      <c r="B15" s="11" t="s">
        <v>7</v>
      </c>
      <c r="C15" s="11"/>
      <c r="D15" s="26">
        <f>D16</f>
        <v>11514</v>
      </c>
      <c r="E15" s="26">
        <f t="shared" ref="E15:F18" si="1">E16</f>
        <v>11514</v>
      </c>
      <c r="F15" s="41">
        <f t="shared" si="1"/>
        <v>11514</v>
      </c>
    </row>
    <row r="16" spans="1:6" ht="54" x14ac:dyDescent="0.3">
      <c r="A16" s="42" t="s">
        <v>8</v>
      </c>
      <c r="B16" s="6" t="s">
        <v>9</v>
      </c>
      <c r="C16" s="7"/>
      <c r="D16" s="27">
        <f>D17</f>
        <v>11514</v>
      </c>
      <c r="E16" s="27">
        <f t="shared" si="1"/>
        <v>11514</v>
      </c>
      <c r="F16" s="43">
        <f t="shared" si="1"/>
        <v>11514</v>
      </c>
    </row>
    <row r="17" spans="1:6" ht="126" x14ac:dyDescent="0.3">
      <c r="A17" s="42" t="s">
        <v>10</v>
      </c>
      <c r="B17" s="6" t="s">
        <v>11</v>
      </c>
      <c r="C17" s="7"/>
      <c r="D17" s="27">
        <f>D18</f>
        <v>11514</v>
      </c>
      <c r="E17" s="27">
        <f t="shared" si="1"/>
        <v>11514</v>
      </c>
      <c r="F17" s="43">
        <f t="shared" si="1"/>
        <v>11514</v>
      </c>
    </row>
    <row r="18" spans="1:6" ht="36" x14ac:dyDescent="0.3">
      <c r="A18" s="42" t="s">
        <v>12</v>
      </c>
      <c r="B18" s="6" t="s">
        <v>11</v>
      </c>
      <c r="C18" s="6" t="s">
        <v>13</v>
      </c>
      <c r="D18" s="27">
        <f>D19</f>
        <v>11514</v>
      </c>
      <c r="E18" s="27">
        <f t="shared" si="1"/>
        <v>11514</v>
      </c>
      <c r="F18" s="43">
        <f t="shared" si="1"/>
        <v>11514</v>
      </c>
    </row>
    <row r="19" spans="1:6" ht="54.6" thickBot="1" x14ac:dyDescent="0.35">
      <c r="A19" s="44" t="s">
        <v>14</v>
      </c>
      <c r="B19" s="8" t="s">
        <v>11</v>
      </c>
      <c r="C19" s="8" t="s">
        <v>15</v>
      </c>
      <c r="D19" s="28">
        <v>11514</v>
      </c>
      <c r="E19" s="28">
        <v>11514</v>
      </c>
      <c r="F19" s="45">
        <v>11514</v>
      </c>
    </row>
    <row r="20" spans="1:6" ht="35.4" thickBot="1" x14ac:dyDescent="0.35">
      <c r="A20" s="46" t="s">
        <v>16</v>
      </c>
      <c r="B20" s="12" t="s">
        <v>17</v>
      </c>
      <c r="C20" s="12"/>
      <c r="D20" s="29">
        <f>D21+D28+D40+D62+D76+D87+D99</f>
        <v>756079.5</v>
      </c>
      <c r="E20" s="29">
        <f>E21+E28+E40+E62+E76+E87+E99</f>
        <v>873767.9</v>
      </c>
      <c r="F20" s="47">
        <f>F21+F28+F40+F62+F76+F87+F99</f>
        <v>975849.20000000007</v>
      </c>
    </row>
    <row r="21" spans="1:6" ht="54" x14ac:dyDescent="0.3">
      <c r="A21" s="40" t="s">
        <v>18</v>
      </c>
      <c r="B21" s="11" t="s">
        <v>19</v>
      </c>
      <c r="C21" s="11"/>
      <c r="D21" s="26">
        <f>D22</f>
        <v>6868.2999999999993</v>
      </c>
      <c r="E21" s="26">
        <f t="shared" ref="E21:F22" si="2">E22</f>
        <v>6868.2999999999993</v>
      </c>
      <c r="F21" s="41">
        <f t="shared" si="2"/>
        <v>6868.2999999999993</v>
      </c>
    </row>
    <row r="22" spans="1:6" ht="54" x14ac:dyDescent="0.3">
      <c r="A22" s="42" t="s">
        <v>20</v>
      </c>
      <c r="B22" s="6" t="s">
        <v>21</v>
      </c>
      <c r="C22" s="7"/>
      <c r="D22" s="27">
        <f>D23</f>
        <v>6868.2999999999993</v>
      </c>
      <c r="E22" s="27">
        <f t="shared" si="2"/>
        <v>6868.2999999999993</v>
      </c>
      <c r="F22" s="43">
        <f t="shared" si="2"/>
        <v>6868.2999999999993</v>
      </c>
    </row>
    <row r="23" spans="1:6" ht="54" x14ac:dyDescent="0.3">
      <c r="A23" s="42" t="s">
        <v>22</v>
      </c>
      <c r="B23" s="6" t="s">
        <v>23</v>
      </c>
      <c r="C23" s="7"/>
      <c r="D23" s="27">
        <f>D24+D26</f>
        <v>6868.2999999999993</v>
      </c>
      <c r="E23" s="27">
        <f t="shared" ref="E23:F23" si="3">E24+E26</f>
        <v>6868.2999999999993</v>
      </c>
      <c r="F23" s="43">
        <f t="shared" si="3"/>
        <v>6868.2999999999993</v>
      </c>
    </row>
    <row r="24" spans="1:6" ht="119.25" customHeight="1" x14ac:dyDescent="0.3">
      <c r="A24" s="42" t="s">
        <v>68</v>
      </c>
      <c r="B24" s="6" t="s">
        <v>23</v>
      </c>
      <c r="C24" s="6">
        <v>100</v>
      </c>
      <c r="D24" s="30">
        <f>D25</f>
        <v>4790.3999999999996</v>
      </c>
      <c r="E24" s="30">
        <f t="shared" ref="E24:F24" si="4">E25</f>
        <v>4790.3999999999996</v>
      </c>
      <c r="F24" s="48">
        <f t="shared" si="4"/>
        <v>4790.3999999999996</v>
      </c>
    </row>
    <row r="25" spans="1:6" ht="36" x14ac:dyDescent="0.3">
      <c r="A25" s="42" t="s">
        <v>86</v>
      </c>
      <c r="B25" s="6" t="s">
        <v>23</v>
      </c>
      <c r="C25" s="6">
        <v>110</v>
      </c>
      <c r="D25" s="30">
        <v>4790.3999999999996</v>
      </c>
      <c r="E25" s="30">
        <v>4790.3999999999996</v>
      </c>
      <c r="F25" s="48">
        <v>4790.3999999999996</v>
      </c>
    </row>
    <row r="26" spans="1:6" ht="54" x14ac:dyDescent="0.3">
      <c r="A26" s="42" t="s">
        <v>72</v>
      </c>
      <c r="B26" s="6" t="s">
        <v>23</v>
      </c>
      <c r="C26" s="6">
        <v>200</v>
      </c>
      <c r="D26" s="30">
        <f>D27</f>
        <v>2077.9</v>
      </c>
      <c r="E26" s="30">
        <f t="shared" ref="E26:F26" si="5">E27</f>
        <v>2077.9</v>
      </c>
      <c r="F26" s="48">
        <f t="shared" si="5"/>
        <v>2077.9</v>
      </c>
    </row>
    <row r="27" spans="1:6" ht="54" x14ac:dyDescent="0.3">
      <c r="A27" s="42" t="s">
        <v>74</v>
      </c>
      <c r="B27" s="6" t="s">
        <v>23</v>
      </c>
      <c r="C27" s="6">
        <v>240</v>
      </c>
      <c r="D27" s="30">
        <v>2077.9</v>
      </c>
      <c r="E27" s="30">
        <v>2077.9</v>
      </c>
      <c r="F27" s="48">
        <v>2077.9</v>
      </c>
    </row>
    <row r="28" spans="1:6" ht="36" x14ac:dyDescent="0.3">
      <c r="A28" s="49" t="s">
        <v>28</v>
      </c>
      <c r="B28" s="5" t="s">
        <v>29</v>
      </c>
      <c r="C28" s="5"/>
      <c r="D28" s="31">
        <f>D29</f>
        <v>85967.2</v>
      </c>
      <c r="E28" s="31">
        <f t="shared" ref="E28:F28" si="6">E29</f>
        <v>85967.2</v>
      </c>
      <c r="F28" s="50">
        <f t="shared" si="6"/>
        <v>85967.2</v>
      </c>
    </row>
    <row r="29" spans="1:6" ht="72" x14ac:dyDescent="0.3">
      <c r="A29" s="42" t="s">
        <v>30</v>
      </c>
      <c r="B29" s="6" t="s">
        <v>31</v>
      </c>
      <c r="C29" s="7"/>
      <c r="D29" s="27">
        <f>D30+D33</f>
        <v>85967.2</v>
      </c>
      <c r="E29" s="27">
        <f t="shared" ref="E29:F29" si="7">E30+E33</f>
        <v>85967.2</v>
      </c>
      <c r="F29" s="43">
        <f t="shared" si="7"/>
        <v>85967.2</v>
      </c>
    </row>
    <row r="30" spans="1:6" ht="72" x14ac:dyDescent="0.3">
      <c r="A30" s="42" t="s">
        <v>32</v>
      </c>
      <c r="B30" s="6" t="s">
        <v>33</v>
      </c>
      <c r="C30" s="7"/>
      <c r="D30" s="27">
        <f>D31</f>
        <v>1500</v>
      </c>
      <c r="E30" s="27">
        <f t="shared" ref="E30:F31" si="8">E31</f>
        <v>1500</v>
      </c>
      <c r="F30" s="43">
        <f t="shared" si="8"/>
        <v>1500</v>
      </c>
    </row>
    <row r="31" spans="1:6" ht="54" x14ac:dyDescent="0.3">
      <c r="A31" s="42" t="s">
        <v>24</v>
      </c>
      <c r="B31" s="6" t="s">
        <v>33</v>
      </c>
      <c r="C31" s="6" t="s">
        <v>25</v>
      </c>
      <c r="D31" s="27">
        <f>D32</f>
        <v>1500</v>
      </c>
      <c r="E31" s="27">
        <f t="shared" si="8"/>
        <v>1500</v>
      </c>
      <c r="F31" s="43">
        <f t="shared" si="8"/>
        <v>1500</v>
      </c>
    </row>
    <row r="32" spans="1:6" ht="18" x14ac:dyDescent="0.3">
      <c r="A32" s="42" t="s">
        <v>26</v>
      </c>
      <c r="B32" s="6" t="s">
        <v>33</v>
      </c>
      <c r="C32" s="6" t="s">
        <v>27</v>
      </c>
      <c r="D32" s="27">
        <v>1500</v>
      </c>
      <c r="E32" s="27">
        <v>1500</v>
      </c>
      <c r="F32" s="43">
        <v>1500</v>
      </c>
    </row>
    <row r="33" spans="1:6" ht="54" x14ac:dyDescent="0.3">
      <c r="A33" s="42" t="s">
        <v>34</v>
      </c>
      <c r="B33" s="6" t="s">
        <v>35</v>
      </c>
      <c r="C33" s="7"/>
      <c r="D33" s="27">
        <f>D34+D36+D38</f>
        <v>84467.199999999997</v>
      </c>
      <c r="E33" s="27">
        <f t="shared" ref="E33:F33" si="9">E34+E36+E38</f>
        <v>84467.199999999997</v>
      </c>
      <c r="F33" s="43">
        <f t="shared" si="9"/>
        <v>84467.199999999997</v>
      </c>
    </row>
    <row r="34" spans="1:6" ht="119.25" customHeight="1" x14ac:dyDescent="0.3">
      <c r="A34" s="42" t="s">
        <v>68</v>
      </c>
      <c r="B34" s="6" t="s">
        <v>35</v>
      </c>
      <c r="C34" s="6" t="s">
        <v>69</v>
      </c>
      <c r="D34" s="30">
        <f>D35</f>
        <v>758</v>
      </c>
      <c r="E34" s="30">
        <f t="shared" ref="E34:F34" si="10">E35</f>
        <v>758</v>
      </c>
      <c r="F34" s="48">
        <f t="shared" si="10"/>
        <v>758</v>
      </c>
    </row>
    <row r="35" spans="1:6" ht="36" x14ac:dyDescent="0.3">
      <c r="A35" s="42" t="s">
        <v>86</v>
      </c>
      <c r="B35" s="6" t="s">
        <v>35</v>
      </c>
      <c r="C35" s="6" t="s">
        <v>87</v>
      </c>
      <c r="D35" s="30">
        <v>758</v>
      </c>
      <c r="E35" s="30">
        <v>758</v>
      </c>
      <c r="F35" s="48">
        <v>758</v>
      </c>
    </row>
    <row r="36" spans="1:6" ht="54" x14ac:dyDescent="0.3">
      <c r="A36" s="42" t="s">
        <v>72</v>
      </c>
      <c r="B36" s="6" t="s">
        <v>35</v>
      </c>
      <c r="C36" s="6" t="s">
        <v>73</v>
      </c>
      <c r="D36" s="30">
        <f>D37</f>
        <v>307</v>
      </c>
      <c r="E36" s="30">
        <f t="shared" ref="E36:F36" si="11">E37</f>
        <v>307</v>
      </c>
      <c r="F36" s="48">
        <f t="shared" si="11"/>
        <v>307</v>
      </c>
    </row>
    <row r="37" spans="1:6" ht="54" x14ac:dyDescent="0.3">
      <c r="A37" s="42" t="s">
        <v>74</v>
      </c>
      <c r="B37" s="6" t="s">
        <v>35</v>
      </c>
      <c r="C37" s="6" t="s">
        <v>75</v>
      </c>
      <c r="D37" s="30">
        <v>307</v>
      </c>
      <c r="E37" s="30">
        <v>307</v>
      </c>
      <c r="F37" s="48">
        <v>307</v>
      </c>
    </row>
    <row r="38" spans="1:6" ht="54" x14ac:dyDescent="0.3">
      <c r="A38" s="42" t="s">
        <v>24</v>
      </c>
      <c r="B38" s="6" t="s">
        <v>35</v>
      </c>
      <c r="C38" s="6" t="s">
        <v>25</v>
      </c>
      <c r="D38" s="30">
        <f>D39</f>
        <v>83402.2</v>
      </c>
      <c r="E38" s="30">
        <f t="shared" ref="E38:F38" si="12">E39</f>
        <v>83402.2</v>
      </c>
      <c r="F38" s="48">
        <f t="shared" si="12"/>
        <v>83402.2</v>
      </c>
    </row>
    <row r="39" spans="1:6" ht="18" x14ac:dyDescent="0.3">
      <c r="A39" s="42" t="s">
        <v>26</v>
      </c>
      <c r="B39" s="6" t="s">
        <v>35</v>
      </c>
      <c r="C39" s="6" t="s">
        <v>27</v>
      </c>
      <c r="D39" s="30">
        <f>84467.2-1065</f>
        <v>83402.2</v>
      </c>
      <c r="E39" s="30">
        <f>84467.2-1065</f>
        <v>83402.2</v>
      </c>
      <c r="F39" s="48">
        <f>84467.2-1065</f>
        <v>83402.2</v>
      </c>
    </row>
    <row r="40" spans="1:6" ht="90" x14ac:dyDescent="0.3">
      <c r="A40" s="49" t="s">
        <v>36</v>
      </c>
      <c r="B40" s="5" t="s">
        <v>37</v>
      </c>
      <c r="C40" s="5"/>
      <c r="D40" s="31">
        <f>D41+D51</f>
        <v>597408.1</v>
      </c>
      <c r="E40" s="31">
        <f t="shared" ref="E40:F40" si="13">E41+E51</f>
        <v>593065</v>
      </c>
      <c r="F40" s="50">
        <f t="shared" si="13"/>
        <v>592951</v>
      </c>
    </row>
    <row r="41" spans="1:6" ht="54" x14ac:dyDescent="0.3">
      <c r="A41" s="42" t="s">
        <v>38</v>
      </c>
      <c r="B41" s="6" t="s">
        <v>39</v>
      </c>
      <c r="C41" s="7"/>
      <c r="D41" s="27">
        <f>D42+D45+D48</f>
        <v>71145.900000000009</v>
      </c>
      <c r="E41" s="27">
        <f t="shared" ref="E41:F41" si="14">E42+E45+E48</f>
        <v>71145.900000000009</v>
      </c>
      <c r="F41" s="43">
        <f t="shared" si="14"/>
        <v>71031.900000000009</v>
      </c>
    </row>
    <row r="42" spans="1:6" ht="18" x14ac:dyDescent="0.3">
      <c r="A42" s="42" t="s">
        <v>40</v>
      </c>
      <c r="B42" s="6" t="s">
        <v>41</v>
      </c>
      <c r="C42" s="7"/>
      <c r="D42" s="27">
        <f>D43</f>
        <v>4901</v>
      </c>
      <c r="E42" s="27">
        <f t="shared" ref="E42:F42" si="15">E43</f>
        <v>4901</v>
      </c>
      <c r="F42" s="43">
        <f t="shared" si="15"/>
        <v>4901</v>
      </c>
    </row>
    <row r="43" spans="1:6" ht="54" x14ac:dyDescent="0.3">
      <c r="A43" s="42" t="s">
        <v>24</v>
      </c>
      <c r="B43" s="6" t="s">
        <v>41</v>
      </c>
      <c r="C43" s="6" t="s">
        <v>25</v>
      </c>
      <c r="D43" s="27">
        <f>D44</f>
        <v>4901</v>
      </c>
      <c r="E43" s="27">
        <f t="shared" ref="E43:F43" si="16">E44</f>
        <v>4901</v>
      </c>
      <c r="F43" s="43">
        <f t="shared" si="16"/>
        <v>4901</v>
      </c>
    </row>
    <row r="44" spans="1:6" ht="18" x14ac:dyDescent="0.3">
      <c r="A44" s="42" t="s">
        <v>26</v>
      </c>
      <c r="B44" s="6" t="s">
        <v>41</v>
      </c>
      <c r="C44" s="6" t="s">
        <v>27</v>
      </c>
      <c r="D44" s="27">
        <v>4901</v>
      </c>
      <c r="E44" s="27">
        <v>4901</v>
      </c>
      <c r="F44" s="43">
        <v>4901</v>
      </c>
    </row>
    <row r="45" spans="1:6" ht="72" x14ac:dyDescent="0.3">
      <c r="A45" s="42" t="s">
        <v>42</v>
      </c>
      <c r="B45" s="6" t="s">
        <v>43</v>
      </c>
      <c r="C45" s="7"/>
      <c r="D45" s="27">
        <f>D46</f>
        <v>63052.800000000003</v>
      </c>
      <c r="E45" s="27">
        <f t="shared" ref="E45:F45" si="17">E46</f>
        <v>63052.800000000003</v>
      </c>
      <c r="F45" s="43">
        <f t="shared" si="17"/>
        <v>63052.800000000003</v>
      </c>
    </row>
    <row r="46" spans="1:6" ht="54" x14ac:dyDescent="0.3">
      <c r="A46" s="42" t="s">
        <v>24</v>
      </c>
      <c r="B46" s="6" t="s">
        <v>43</v>
      </c>
      <c r="C46" s="6" t="s">
        <v>25</v>
      </c>
      <c r="D46" s="27">
        <f>D47</f>
        <v>63052.800000000003</v>
      </c>
      <c r="E46" s="27">
        <f t="shared" ref="E46:F46" si="18">E47</f>
        <v>63052.800000000003</v>
      </c>
      <c r="F46" s="43">
        <f t="shared" si="18"/>
        <v>63052.800000000003</v>
      </c>
    </row>
    <row r="47" spans="1:6" ht="18" x14ac:dyDescent="0.3">
      <c r="A47" s="42" t="s">
        <v>26</v>
      </c>
      <c r="B47" s="6" t="s">
        <v>43</v>
      </c>
      <c r="C47" s="6" t="s">
        <v>27</v>
      </c>
      <c r="D47" s="27">
        <v>63052.800000000003</v>
      </c>
      <c r="E47" s="27">
        <v>63052.800000000003</v>
      </c>
      <c r="F47" s="43">
        <v>63052.800000000003</v>
      </c>
    </row>
    <row r="48" spans="1:6" ht="90" x14ac:dyDescent="0.3">
      <c r="A48" s="42" t="s">
        <v>44</v>
      </c>
      <c r="B48" s="6" t="s">
        <v>45</v>
      </c>
      <c r="C48" s="7"/>
      <c r="D48" s="27">
        <f>D49</f>
        <v>3192.1</v>
      </c>
      <c r="E48" s="27">
        <f t="shared" ref="E48:F48" si="19">E49</f>
        <v>3192.1</v>
      </c>
      <c r="F48" s="43">
        <f t="shared" si="19"/>
        <v>3078.1</v>
      </c>
    </row>
    <row r="49" spans="1:6" ht="54" x14ac:dyDescent="0.3">
      <c r="A49" s="42" t="s">
        <v>24</v>
      </c>
      <c r="B49" s="6" t="s">
        <v>45</v>
      </c>
      <c r="C49" s="6" t="s">
        <v>25</v>
      </c>
      <c r="D49" s="27">
        <f>D50</f>
        <v>3192.1</v>
      </c>
      <c r="E49" s="27">
        <f t="shared" ref="E49:F49" si="20">E50</f>
        <v>3192.1</v>
      </c>
      <c r="F49" s="43">
        <f t="shared" si="20"/>
        <v>3078.1</v>
      </c>
    </row>
    <row r="50" spans="1:6" ht="18" x14ac:dyDescent="0.3">
      <c r="A50" s="42" t="s">
        <v>26</v>
      </c>
      <c r="B50" s="6" t="s">
        <v>45</v>
      </c>
      <c r="C50" s="6" t="s">
        <v>27</v>
      </c>
      <c r="D50" s="27">
        <v>3192.1</v>
      </c>
      <c r="E50" s="27">
        <v>3192.1</v>
      </c>
      <c r="F50" s="43">
        <v>3078.1</v>
      </c>
    </row>
    <row r="51" spans="1:6" ht="54" x14ac:dyDescent="0.3">
      <c r="A51" s="42" t="s">
        <v>46</v>
      </c>
      <c r="B51" s="6" t="s">
        <v>47</v>
      </c>
      <c r="C51" s="7"/>
      <c r="D51" s="27">
        <f>D52+D55</f>
        <v>526262.19999999995</v>
      </c>
      <c r="E51" s="27">
        <f t="shared" ref="E51:F51" si="21">E52+E55</f>
        <v>521919.10000000003</v>
      </c>
      <c r="F51" s="43">
        <f t="shared" si="21"/>
        <v>521919.10000000003</v>
      </c>
    </row>
    <row r="52" spans="1:6" ht="18" x14ac:dyDescent="0.3">
      <c r="A52" s="42" t="s">
        <v>40</v>
      </c>
      <c r="B52" s="6" t="s">
        <v>48</v>
      </c>
      <c r="C52" s="7"/>
      <c r="D52" s="27">
        <f>D53</f>
        <v>18903.2</v>
      </c>
      <c r="E52" s="27">
        <f t="shared" ref="E52:F53" si="22">E53</f>
        <v>32203.4</v>
      </c>
      <c r="F52" s="43">
        <f t="shared" si="22"/>
        <v>32203.4</v>
      </c>
    </row>
    <row r="53" spans="1:6" ht="54" x14ac:dyDescent="0.3">
      <c r="A53" s="42" t="s">
        <v>24</v>
      </c>
      <c r="B53" s="6" t="s">
        <v>48</v>
      </c>
      <c r="C53" s="6" t="s">
        <v>25</v>
      </c>
      <c r="D53" s="27">
        <f>D54</f>
        <v>18903.2</v>
      </c>
      <c r="E53" s="27">
        <f t="shared" si="22"/>
        <v>32203.4</v>
      </c>
      <c r="F53" s="43">
        <f t="shared" si="22"/>
        <v>32203.4</v>
      </c>
    </row>
    <row r="54" spans="1:6" ht="18" x14ac:dyDescent="0.3">
      <c r="A54" s="42" t="s">
        <v>26</v>
      </c>
      <c r="B54" s="6" t="s">
        <v>48</v>
      </c>
      <c r="C54" s="6" t="s">
        <v>27</v>
      </c>
      <c r="D54" s="27">
        <v>18903.2</v>
      </c>
      <c r="E54" s="27">
        <v>32203.4</v>
      </c>
      <c r="F54" s="43">
        <v>32203.4</v>
      </c>
    </row>
    <row r="55" spans="1:6" ht="72" x14ac:dyDescent="0.3">
      <c r="A55" s="42" t="s">
        <v>49</v>
      </c>
      <c r="B55" s="6" t="s">
        <v>50</v>
      </c>
      <c r="C55" s="7"/>
      <c r="D55" s="27">
        <f>D56+D58+D60</f>
        <v>507359</v>
      </c>
      <c r="E55" s="27">
        <f t="shared" ref="E55:F55" si="23">E56+E58+E60</f>
        <v>489715.7</v>
      </c>
      <c r="F55" s="43">
        <f t="shared" si="23"/>
        <v>489715.7</v>
      </c>
    </row>
    <row r="56" spans="1:6" ht="108" x14ac:dyDescent="0.3">
      <c r="A56" s="42" t="s">
        <v>68</v>
      </c>
      <c r="B56" s="6" t="s">
        <v>50</v>
      </c>
      <c r="C56" s="6">
        <v>100</v>
      </c>
      <c r="D56" s="30">
        <f>D57</f>
        <v>45499.1</v>
      </c>
      <c r="E56" s="30">
        <f t="shared" ref="E56:F56" si="24">E57</f>
        <v>45499.1</v>
      </c>
      <c r="F56" s="48">
        <f t="shared" si="24"/>
        <v>45499.1</v>
      </c>
    </row>
    <row r="57" spans="1:6" ht="36" x14ac:dyDescent="0.3">
      <c r="A57" s="42" t="s">
        <v>86</v>
      </c>
      <c r="B57" s="6" t="s">
        <v>50</v>
      </c>
      <c r="C57" s="6">
        <v>110</v>
      </c>
      <c r="D57" s="30">
        <v>45499.1</v>
      </c>
      <c r="E57" s="30">
        <v>45499.1</v>
      </c>
      <c r="F57" s="43">
        <v>45499.1</v>
      </c>
    </row>
    <row r="58" spans="1:6" ht="54" x14ac:dyDescent="0.3">
      <c r="A58" s="42" t="s">
        <v>72</v>
      </c>
      <c r="B58" s="6" t="s">
        <v>50</v>
      </c>
      <c r="C58" s="6">
        <v>200</v>
      </c>
      <c r="D58" s="30">
        <f>D59</f>
        <v>17833.599999999999</v>
      </c>
      <c r="E58" s="30">
        <f t="shared" ref="E58:F58" si="25">E59</f>
        <v>17833.599999999999</v>
      </c>
      <c r="F58" s="48">
        <f t="shared" si="25"/>
        <v>17833.599999999999</v>
      </c>
    </row>
    <row r="59" spans="1:6" ht="54" x14ac:dyDescent="0.3">
      <c r="A59" s="42" t="s">
        <v>74</v>
      </c>
      <c r="B59" s="6" t="s">
        <v>50</v>
      </c>
      <c r="C59" s="6">
        <v>240</v>
      </c>
      <c r="D59" s="30">
        <v>17833.599999999999</v>
      </c>
      <c r="E59" s="30">
        <v>17833.599999999999</v>
      </c>
      <c r="F59" s="43">
        <v>17833.599999999999</v>
      </c>
    </row>
    <row r="60" spans="1:6" ht="54" x14ac:dyDescent="0.3">
      <c r="A60" s="42" t="s">
        <v>24</v>
      </c>
      <c r="B60" s="6" t="s">
        <v>50</v>
      </c>
      <c r="C60" s="6" t="s">
        <v>25</v>
      </c>
      <c r="D60" s="30">
        <f>D61</f>
        <v>444026.3</v>
      </c>
      <c r="E60" s="30">
        <f t="shared" ref="E60:F60" si="26">E61</f>
        <v>426383</v>
      </c>
      <c r="F60" s="48">
        <f t="shared" si="26"/>
        <v>426383</v>
      </c>
    </row>
    <row r="61" spans="1:6" ht="18" x14ac:dyDescent="0.3">
      <c r="A61" s="42" t="s">
        <v>26</v>
      </c>
      <c r="B61" s="6" t="s">
        <v>50</v>
      </c>
      <c r="C61" s="6" t="s">
        <v>27</v>
      </c>
      <c r="D61" s="30">
        <v>444026.3</v>
      </c>
      <c r="E61" s="30">
        <f>489715.7-63332.7</f>
        <v>426383</v>
      </c>
      <c r="F61" s="43">
        <f>489715.7-63332.7</f>
        <v>426383</v>
      </c>
    </row>
    <row r="62" spans="1:6" ht="90" x14ac:dyDescent="0.3">
      <c r="A62" s="49" t="s">
        <v>51</v>
      </c>
      <c r="B62" s="5" t="s">
        <v>52</v>
      </c>
      <c r="C62" s="5"/>
      <c r="D62" s="31">
        <f>D63+D69</f>
        <v>24675.5</v>
      </c>
      <c r="E62" s="31">
        <f>E63+E69</f>
        <v>146112</v>
      </c>
      <c r="F62" s="50">
        <f t="shared" ref="F62" si="27">F63+F69</f>
        <v>248282.3</v>
      </c>
    </row>
    <row r="63" spans="1:6" ht="90" x14ac:dyDescent="0.3">
      <c r="A63" s="42" t="s">
        <v>53</v>
      </c>
      <c r="B63" s="6" t="s">
        <v>54</v>
      </c>
      <c r="C63" s="7"/>
      <c r="D63" s="27">
        <f>D64</f>
        <v>0</v>
      </c>
      <c r="E63" s="27">
        <f t="shared" ref="E63:F63" si="28">E64</f>
        <v>6672.3</v>
      </c>
      <c r="F63" s="43">
        <f t="shared" si="28"/>
        <v>6672.3</v>
      </c>
    </row>
    <row r="64" spans="1:6" ht="72" x14ac:dyDescent="0.3">
      <c r="A64" s="42" t="s">
        <v>55</v>
      </c>
      <c r="B64" s="6" t="s">
        <v>56</v>
      </c>
      <c r="C64" s="7"/>
      <c r="D64" s="27">
        <f>D65+D67</f>
        <v>0</v>
      </c>
      <c r="E64" s="27">
        <f t="shared" ref="E64:F64" si="29">E65+E67</f>
        <v>6672.3</v>
      </c>
      <c r="F64" s="43">
        <f t="shared" si="29"/>
        <v>6672.3</v>
      </c>
    </row>
    <row r="65" spans="1:6" ht="54" x14ac:dyDescent="0.3">
      <c r="A65" s="42" t="s">
        <v>72</v>
      </c>
      <c r="B65" s="6" t="s">
        <v>56</v>
      </c>
      <c r="C65" s="6">
        <v>200</v>
      </c>
      <c r="D65" s="27">
        <f>D66</f>
        <v>0</v>
      </c>
      <c r="E65" s="27">
        <f t="shared" ref="E65:F65" si="30">E66</f>
        <v>0</v>
      </c>
      <c r="F65" s="43">
        <f t="shared" si="30"/>
        <v>0</v>
      </c>
    </row>
    <row r="66" spans="1:6" ht="54" x14ac:dyDescent="0.3">
      <c r="A66" s="42" t="s">
        <v>74</v>
      </c>
      <c r="B66" s="6" t="s">
        <v>56</v>
      </c>
      <c r="C66" s="6">
        <v>240</v>
      </c>
      <c r="D66" s="27">
        <f>9775.3-9775.3</f>
        <v>0</v>
      </c>
      <c r="E66" s="27">
        <v>0</v>
      </c>
      <c r="F66" s="43">
        <v>0</v>
      </c>
    </row>
    <row r="67" spans="1:6" ht="54" x14ac:dyDescent="0.3">
      <c r="A67" s="42" t="s">
        <v>24</v>
      </c>
      <c r="B67" s="6" t="s">
        <v>56</v>
      </c>
      <c r="C67" s="6" t="s">
        <v>25</v>
      </c>
      <c r="D67" s="27">
        <f>D68</f>
        <v>0</v>
      </c>
      <c r="E67" s="27">
        <f t="shared" ref="E67:F67" si="31">E68</f>
        <v>6672.3</v>
      </c>
      <c r="F67" s="43">
        <f t="shared" si="31"/>
        <v>6672.3</v>
      </c>
    </row>
    <row r="68" spans="1:6" ht="18" x14ac:dyDescent="0.3">
      <c r="A68" s="42" t="s">
        <v>26</v>
      </c>
      <c r="B68" s="6" t="s">
        <v>56</v>
      </c>
      <c r="C68" s="6" t="s">
        <v>27</v>
      </c>
      <c r="D68" s="27">
        <f>6672.3-6672.3</f>
        <v>0</v>
      </c>
      <c r="E68" s="27">
        <v>6672.3</v>
      </c>
      <c r="F68" s="43">
        <v>6672.3</v>
      </c>
    </row>
    <row r="69" spans="1:6" ht="18" x14ac:dyDescent="0.3">
      <c r="A69" s="42" t="s">
        <v>57</v>
      </c>
      <c r="B69" s="6" t="s">
        <v>58</v>
      </c>
      <c r="C69" s="7"/>
      <c r="D69" s="27">
        <f>D70+D73</f>
        <v>24675.5</v>
      </c>
      <c r="E69" s="27">
        <f t="shared" ref="E69:F69" si="32">E70+E73</f>
        <v>139439.70000000001</v>
      </c>
      <c r="F69" s="43">
        <f t="shared" si="32"/>
        <v>241610</v>
      </c>
    </row>
    <row r="70" spans="1:6" ht="36" x14ac:dyDescent="0.3">
      <c r="A70" s="42" t="s">
        <v>59</v>
      </c>
      <c r="B70" s="6" t="s">
        <v>60</v>
      </c>
      <c r="C70" s="7"/>
      <c r="D70" s="27">
        <f>D71</f>
        <v>10000</v>
      </c>
      <c r="E70" s="27">
        <f t="shared" ref="E70:F70" si="33">E71</f>
        <v>0</v>
      </c>
      <c r="F70" s="43">
        <f t="shared" si="33"/>
        <v>0</v>
      </c>
    </row>
    <row r="71" spans="1:6" ht="54" x14ac:dyDescent="0.3">
      <c r="A71" s="42" t="s">
        <v>24</v>
      </c>
      <c r="B71" s="6" t="s">
        <v>60</v>
      </c>
      <c r="C71" s="6" t="s">
        <v>25</v>
      </c>
      <c r="D71" s="27">
        <f>D72</f>
        <v>10000</v>
      </c>
      <c r="E71" s="27">
        <f t="shared" ref="E71:F71" si="34">E72</f>
        <v>0</v>
      </c>
      <c r="F71" s="43">
        <f t="shared" si="34"/>
        <v>0</v>
      </c>
    </row>
    <row r="72" spans="1:6" ht="18" x14ac:dyDescent="0.3">
      <c r="A72" s="42" t="s">
        <v>26</v>
      </c>
      <c r="B72" s="6" t="s">
        <v>60</v>
      </c>
      <c r="C72" s="6" t="s">
        <v>27</v>
      </c>
      <c r="D72" s="27">
        <v>10000</v>
      </c>
      <c r="E72" s="27">
        <v>0</v>
      </c>
      <c r="F72" s="43">
        <v>0</v>
      </c>
    </row>
    <row r="73" spans="1:6" ht="108" x14ac:dyDescent="0.3">
      <c r="A73" s="42" t="s">
        <v>759</v>
      </c>
      <c r="B73" s="6" t="s">
        <v>61</v>
      </c>
      <c r="C73" s="7"/>
      <c r="D73" s="27">
        <f>D74</f>
        <v>14675.5</v>
      </c>
      <c r="E73" s="27">
        <f t="shared" ref="E73:F73" si="35">E74</f>
        <v>139439.70000000001</v>
      </c>
      <c r="F73" s="43">
        <f t="shared" si="35"/>
        <v>241610</v>
      </c>
    </row>
    <row r="74" spans="1:6" ht="54" x14ac:dyDescent="0.3">
      <c r="A74" s="42" t="s">
        <v>24</v>
      </c>
      <c r="B74" s="6" t="s">
        <v>61</v>
      </c>
      <c r="C74" s="6" t="s">
        <v>25</v>
      </c>
      <c r="D74" s="27">
        <f>D75</f>
        <v>14675.5</v>
      </c>
      <c r="E74" s="27">
        <f t="shared" ref="E74:F74" si="36">E75</f>
        <v>139439.70000000001</v>
      </c>
      <c r="F74" s="43">
        <f t="shared" si="36"/>
        <v>241610</v>
      </c>
    </row>
    <row r="75" spans="1:6" ht="18" x14ac:dyDescent="0.3">
      <c r="A75" s="42" t="s">
        <v>26</v>
      </c>
      <c r="B75" s="6" t="s">
        <v>61</v>
      </c>
      <c r="C75" s="6" t="s">
        <v>27</v>
      </c>
      <c r="D75" s="27">
        <v>14675.5</v>
      </c>
      <c r="E75" s="27">
        <v>139439.70000000001</v>
      </c>
      <c r="F75" s="43">
        <v>241610</v>
      </c>
    </row>
    <row r="76" spans="1:6" ht="36" x14ac:dyDescent="0.3">
      <c r="A76" s="49" t="s">
        <v>62</v>
      </c>
      <c r="B76" s="5" t="s">
        <v>63</v>
      </c>
      <c r="C76" s="5"/>
      <c r="D76" s="31">
        <f>D77+D83</f>
        <v>9601.9</v>
      </c>
      <c r="E76" s="31">
        <f t="shared" ref="E76:F76" si="37">E77+E83</f>
        <v>9597.9</v>
      </c>
      <c r="F76" s="50">
        <f t="shared" si="37"/>
        <v>9622.9</v>
      </c>
    </row>
    <row r="77" spans="1:6" ht="72" x14ac:dyDescent="0.3">
      <c r="A77" s="42" t="s">
        <v>64</v>
      </c>
      <c r="B77" s="6" t="s">
        <v>65</v>
      </c>
      <c r="C77" s="7"/>
      <c r="D77" s="27">
        <f>D78</f>
        <v>3409.9</v>
      </c>
      <c r="E77" s="27">
        <f t="shared" ref="E77:F77" si="38">E78</f>
        <v>3403.9</v>
      </c>
      <c r="F77" s="43">
        <f t="shared" si="38"/>
        <v>3403.9</v>
      </c>
    </row>
    <row r="78" spans="1:6" ht="36" x14ac:dyDescent="0.3">
      <c r="A78" s="42" t="s">
        <v>66</v>
      </c>
      <c r="B78" s="6" t="s">
        <v>67</v>
      </c>
      <c r="C78" s="7"/>
      <c r="D78" s="27">
        <f>D79+D81</f>
        <v>3409.9</v>
      </c>
      <c r="E78" s="27">
        <f t="shared" ref="E78:F78" si="39">E79+E81</f>
        <v>3403.9</v>
      </c>
      <c r="F78" s="43">
        <f t="shared" si="39"/>
        <v>3403.9</v>
      </c>
    </row>
    <row r="79" spans="1:6" ht="108" x14ac:dyDescent="0.3">
      <c r="A79" s="42" t="s">
        <v>68</v>
      </c>
      <c r="B79" s="6" t="s">
        <v>67</v>
      </c>
      <c r="C79" s="6" t="s">
        <v>69</v>
      </c>
      <c r="D79" s="27">
        <f>D80</f>
        <v>609.9</v>
      </c>
      <c r="E79" s="27">
        <f t="shared" ref="E79:F79" si="40">E80</f>
        <v>603.9</v>
      </c>
      <c r="F79" s="43">
        <f t="shared" si="40"/>
        <v>603.9</v>
      </c>
    </row>
    <row r="80" spans="1:6" ht="54" x14ac:dyDescent="0.3">
      <c r="A80" s="42" t="s">
        <v>70</v>
      </c>
      <c r="B80" s="6" t="s">
        <v>67</v>
      </c>
      <c r="C80" s="6" t="s">
        <v>71</v>
      </c>
      <c r="D80" s="27">
        <v>609.9</v>
      </c>
      <c r="E80" s="27">
        <v>603.9</v>
      </c>
      <c r="F80" s="43">
        <v>603.9</v>
      </c>
    </row>
    <row r="81" spans="1:6" ht="54" x14ac:dyDescent="0.3">
      <c r="A81" s="42" t="s">
        <v>72</v>
      </c>
      <c r="B81" s="6" t="s">
        <v>67</v>
      </c>
      <c r="C81" s="6" t="s">
        <v>73</v>
      </c>
      <c r="D81" s="27">
        <f>D82</f>
        <v>2800</v>
      </c>
      <c r="E81" s="27">
        <f t="shared" ref="E81:F81" si="41">E82</f>
        <v>2800</v>
      </c>
      <c r="F81" s="43">
        <f t="shared" si="41"/>
        <v>2800</v>
      </c>
    </row>
    <row r="82" spans="1:6" ht="54" x14ac:dyDescent="0.3">
      <c r="A82" s="42" t="s">
        <v>74</v>
      </c>
      <c r="B82" s="6" t="s">
        <v>67</v>
      </c>
      <c r="C82" s="6" t="s">
        <v>75</v>
      </c>
      <c r="D82" s="27">
        <v>2800</v>
      </c>
      <c r="E82" s="27">
        <v>2800</v>
      </c>
      <c r="F82" s="43">
        <v>2800</v>
      </c>
    </row>
    <row r="83" spans="1:6" ht="108" x14ac:dyDescent="0.3">
      <c r="A83" s="42" t="s">
        <v>76</v>
      </c>
      <c r="B83" s="6" t="s">
        <v>77</v>
      </c>
      <c r="C83" s="7"/>
      <c r="D83" s="27">
        <f>D84</f>
        <v>6192</v>
      </c>
      <c r="E83" s="27">
        <f t="shared" ref="E83:F83" si="42">E84</f>
        <v>6194</v>
      </c>
      <c r="F83" s="43">
        <f t="shared" si="42"/>
        <v>6219</v>
      </c>
    </row>
    <row r="84" spans="1:6" ht="126" x14ac:dyDescent="0.3">
      <c r="A84" s="42" t="s">
        <v>78</v>
      </c>
      <c r="B84" s="6" t="s">
        <v>79</v>
      </c>
      <c r="C84" s="7"/>
      <c r="D84" s="27">
        <f>D85</f>
        <v>6192</v>
      </c>
      <c r="E84" s="27">
        <f t="shared" ref="E84:F84" si="43">E85</f>
        <v>6194</v>
      </c>
      <c r="F84" s="43">
        <f t="shared" si="43"/>
        <v>6219</v>
      </c>
    </row>
    <row r="85" spans="1:6" ht="108" x14ac:dyDescent="0.3">
      <c r="A85" s="42" t="s">
        <v>68</v>
      </c>
      <c r="B85" s="6" t="s">
        <v>79</v>
      </c>
      <c r="C85" s="6" t="s">
        <v>69</v>
      </c>
      <c r="D85" s="27">
        <f>D86</f>
        <v>6192</v>
      </c>
      <c r="E85" s="27">
        <f t="shared" ref="E85:F85" si="44">E86</f>
        <v>6194</v>
      </c>
      <c r="F85" s="43">
        <f t="shared" si="44"/>
        <v>6219</v>
      </c>
    </row>
    <row r="86" spans="1:6" ht="54" x14ac:dyDescent="0.3">
      <c r="A86" s="42" t="s">
        <v>70</v>
      </c>
      <c r="B86" s="6" t="s">
        <v>79</v>
      </c>
      <c r="C86" s="6" t="s">
        <v>71</v>
      </c>
      <c r="D86" s="27">
        <v>6192</v>
      </c>
      <c r="E86" s="27">
        <v>6194</v>
      </c>
      <c r="F86" s="43">
        <v>6219</v>
      </c>
    </row>
    <row r="87" spans="1:6" ht="18" x14ac:dyDescent="0.3">
      <c r="A87" s="49" t="s">
        <v>80</v>
      </c>
      <c r="B87" s="5" t="s">
        <v>81</v>
      </c>
      <c r="C87" s="5"/>
      <c r="D87" s="31">
        <f>D88</f>
        <v>14460.6</v>
      </c>
      <c r="E87" s="31">
        <f t="shared" ref="E87:F87" si="45">E88</f>
        <v>13460.6</v>
      </c>
      <c r="F87" s="50">
        <f t="shared" si="45"/>
        <v>13460.6</v>
      </c>
    </row>
    <row r="88" spans="1:6" ht="54" x14ac:dyDescent="0.3">
      <c r="A88" s="42" t="s">
        <v>82</v>
      </c>
      <c r="B88" s="6" t="s">
        <v>83</v>
      </c>
      <c r="C88" s="7"/>
      <c r="D88" s="27">
        <f>D89+D96</f>
        <v>14460.6</v>
      </c>
      <c r="E88" s="27">
        <f t="shared" ref="E88:F88" si="46">E89+E96</f>
        <v>13460.6</v>
      </c>
      <c r="F88" s="43">
        <f t="shared" si="46"/>
        <v>13460.6</v>
      </c>
    </row>
    <row r="89" spans="1:6" ht="36" x14ac:dyDescent="0.3">
      <c r="A89" s="42" t="s">
        <v>84</v>
      </c>
      <c r="B89" s="6" t="s">
        <v>85</v>
      </c>
      <c r="C89" s="7"/>
      <c r="D89" s="27">
        <f>D90+D92+D94</f>
        <v>13450.6</v>
      </c>
      <c r="E89" s="27">
        <f t="shared" ref="E89:F89" si="47">E90+E92+E94</f>
        <v>12450.6</v>
      </c>
      <c r="F89" s="43">
        <f t="shared" si="47"/>
        <v>12450.6</v>
      </c>
    </row>
    <row r="90" spans="1:6" ht="108" x14ac:dyDescent="0.3">
      <c r="A90" s="42" t="s">
        <v>68</v>
      </c>
      <c r="B90" s="6" t="s">
        <v>85</v>
      </c>
      <c r="C90" s="6" t="s">
        <v>69</v>
      </c>
      <c r="D90" s="27">
        <f>D91</f>
        <v>11678.6</v>
      </c>
      <c r="E90" s="27">
        <f t="shared" ref="E90:F90" si="48">E91</f>
        <v>10678.6</v>
      </c>
      <c r="F90" s="43">
        <f t="shared" si="48"/>
        <v>10678.6</v>
      </c>
    </row>
    <row r="91" spans="1:6" ht="36" x14ac:dyDescent="0.3">
      <c r="A91" s="42" t="s">
        <v>86</v>
      </c>
      <c r="B91" s="6" t="s">
        <v>85</v>
      </c>
      <c r="C91" s="6" t="s">
        <v>87</v>
      </c>
      <c r="D91" s="27">
        <f>10678.6+1000</f>
        <v>11678.6</v>
      </c>
      <c r="E91" s="27">
        <v>10678.6</v>
      </c>
      <c r="F91" s="43">
        <v>10678.6</v>
      </c>
    </row>
    <row r="92" spans="1:6" ht="54" x14ac:dyDescent="0.3">
      <c r="A92" s="42" t="s">
        <v>72</v>
      </c>
      <c r="B92" s="6" t="s">
        <v>85</v>
      </c>
      <c r="C92" s="6" t="s">
        <v>73</v>
      </c>
      <c r="D92" s="27">
        <f>D93</f>
        <v>1767</v>
      </c>
      <c r="E92" s="27">
        <f t="shared" ref="E92:F92" si="49">E93</f>
        <v>1767</v>
      </c>
      <c r="F92" s="43">
        <f t="shared" si="49"/>
        <v>1767</v>
      </c>
    </row>
    <row r="93" spans="1:6" ht="54" x14ac:dyDescent="0.3">
      <c r="A93" s="42" t="s">
        <v>74</v>
      </c>
      <c r="B93" s="6" t="s">
        <v>85</v>
      </c>
      <c r="C93" s="6" t="s">
        <v>75</v>
      </c>
      <c r="D93" s="27">
        <v>1767</v>
      </c>
      <c r="E93" s="27">
        <v>1767</v>
      </c>
      <c r="F93" s="43">
        <v>1767</v>
      </c>
    </row>
    <row r="94" spans="1:6" ht="18" x14ac:dyDescent="0.3">
      <c r="A94" s="42" t="s">
        <v>88</v>
      </c>
      <c r="B94" s="6" t="s">
        <v>85</v>
      </c>
      <c r="C94" s="6" t="s">
        <v>89</v>
      </c>
      <c r="D94" s="27">
        <f>D95</f>
        <v>5</v>
      </c>
      <c r="E94" s="27">
        <f t="shared" ref="E94:F94" si="50">E95</f>
        <v>5</v>
      </c>
      <c r="F94" s="43">
        <f t="shared" si="50"/>
        <v>5</v>
      </c>
    </row>
    <row r="95" spans="1:6" ht="18" x14ac:dyDescent="0.3">
      <c r="A95" s="42" t="s">
        <v>90</v>
      </c>
      <c r="B95" s="6" t="s">
        <v>85</v>
      </c>
      <c r="C95" s="6" t="s">
        <v>91</v>
      </c>
      <c r="D95" s="27">
        <v>5</v>
      </c>
      <c r="E95" s="27">
        <v>5</v>
      </c>
      <c r="F95" s="43">
        <v>5</v>
      </c>
    </row>
    <row r="96" spans="1:6" ht="18" x14ac:dyDescent="0.3">
      <c r="A96" s="42" t="s">
        <v>40</v>
      </c>
      <c r="B96" s="6" t="s">
        <v>92</v>
      </c>
      <c r="C96" s="7"/>
      <c r="D96" s="27">
        <f>D97</f>
        <v>1010</v>
      </c>
      <c r="E96" s="27">
        <f t="shared" ref="E96:F96" si="51">E97</f>
        <v>1010</v>
      </c>
      <c r="F96" s="43">
        <f t="shared" si="51"/>
        <v>1010</v>
      </c>
    </row>
    <row r="97" spans="1:6" ht="54" x14ac:dyDescent="0.3">
      <c r="A97" s="42" t="s">
        <v>72</v>
      </c>
      <c r="B97" s="6" t="s">
        <v>92</v>
      </c>
      <c r="C97" s="6" t="s">
        <v>73</v>
      </c>
      <c r="D97" s="27">
        <f>D98</f>
        <v>1010</v>
      </c>
      <c r="E97" s="27">
        <f t="shared" ref="E97:F97" si="52">E98</f>
        <v>1010</v>
      </c>
      <c r="F97" s="43">
        <f t="shared" si="52"/>
        <v>1010</v>
      </c>
    </row>
    <row r="98" spans="1:6" ht="54" x14ac:dyDescent="0.3">
      <c r="A98" s="42" t="s">
        <v>74</v>
      </c>
      <c r="B98" s="6" t="s">
        <v>92</v>
      </c>
      <c r="C98" s="6" t="s">
        <v>75</v>
      </c>
      <c r="D98" s="27">
        <v>1010</v>
      </c>
      <c r="E98" s="27">
        <v>1010</v>
      </c>
      <c r="F98" s="43">
        <v>1010</v>
      </c>
    </row>
    <row r="99" spans="1:6" ht="36" x14ac:dyDescent="0.3">
      <c r="A99" s="49" t="s">
        <v>93</v>
      </c>
      <c r="B99" s="5" t="s">
        <v>94</v>
      </c>
      <c r="C99" s="5"/>
      <c r="D99" s="31">
        <f>D100</f>
        <v>17097.899999999998</v>
      </c>
      <c r="E99" s="31">
        <f t="shared" ref="E99:F99" si="53">E100</f>
        <v>18696.900000000001</v>
      </c>
      <c r="F99" s="50">
        <f t="shared" si="53"/>
        <v>18696.900000000001</v>
      </c>
    </row>
    <row r="100" spans="1:6" ht="54" x14ac:dyDescent="0.3">
      <c r="A100" s="42" t="s">
        <v>95</v>
      </c>
      <c r="B100" s="6" t="s">
        <v>96</v>
      </c>
      <c r="C100" s="7"/>
      <c r="D100" s="27">
        <f>D101+D104</f>
        <v>17097.899999999998</v>
      </c>
      <c r="E100" s="27">
        <f t="shared" ref="E100:F100" si="54">E101+E104</f>
        <v>18696.900000000001</v>
      </c>
      <c r="F100" s="43">
        <f t="shared" si="54"/>
        <v>18696.900000000001</v>
      </c>
    </row>
    <row r="101" spans="1:6" ht="36" x14ac:dyDescent="0.3">
      <c r="A101" s="42" t="s">
        <v>97</v>
      </c>
      <c r="B101" s="6" t="s">
        <v>98</v>
      </c>
      <c r="C101" s="7"/>
      <c r="D101" s="27">
        <f>D102</f>
        <v>2998.6</v>
      </c>
      <c r="E101" s="27">
        <f t="shared" ref="E101:F101" si="55">E102</f>
        <v>4597.6000000000004</v>
      </c>
      <c r="F101" s="43">
        <f t="shared" si="55"/>
        <v>4597.6000000000004</v>
      </c>
    </row>
    <row r="102" spans="1:6" ht="54" x14ac:dyDescent="0.3">
      <c r="A102" s="42" t="s">
        <v>24</v>
      </c>
      <c r="B102" s="6" t="s">
        <v>98</v>
      </c>
      <c r="C102" s="6" t="s">
        <v>25</v>
      </c>
      <c r="D102" s="27">
        <f>D103</f>
        <v>2998.6</v>
      </c>
      <c r="E102" s="27">
        <f t="shared" ref="E102:F102" si="56">E103</f>
        <v>4597.6000000000004</v>
      </c>
      <c r="F102" s="43">
        <f t="shared" si="56"/>
        <v>4597.6000000000004</v>
      </c>
    </row>
    <row r="103" spans="1:6" ht="18" x14ac:dyDescent="0.3">
      <c r="A103" s="42" t="s">
        <v>26</v>
      </c>
      <c r="B103" s="6" t="s">
        <v>98</v>
      </c>
      <c r="C103" s="6" t="s">
        <v>27</v>
      </c>
      <c r="D103" s="27">
        <v>2998.6</v>
      </c>
      <c r="E103" s="27">
        <v>4597.6000000000004</v>
      </c>
      <c r="F103" s="43">
        <v>4597.6000000000004</v>
      </c>
    </row>
    <row r="104" spans="1:6" ht="54" x14ac:dyDescent="0.3">
      <c r="A104" s="42" t="s">
        <v>99</v>
      </c>
      <c r="B104" s="6" t="s">
        <v>100</v>
      </c>
      <c r="C104" s="7"/>
      <c r="D104" s="27">
        <f>D105</f>
        <v>14099.3</v>
      </c>
      <c r="E104" s="27">
        <f t="shared" ref="E104:F104" si="57">E105</f>
        <v>14099.3</v>
      </c>
      <c r="F104" s="43">
        <f t="shared" si="57"/>
        <v>14099.3</v>
      </c>
    </row>
    <row r="105" spans="1:6" ht="54" x14ac:dyDescent="0.3">
      <c r="A105" s="42" t="s">
        <v>24</v>
      </c>
      <c r="B105" s="6" t="s">
        <v>100</v>
      </c>
      <c r="C105" s="6" t="s">
        <v>25</v>
      </c>
      <c r="D105" s="27">
        <f>D106</f>
        <v>14099.3</v>
      </c>
      <c r="E105" s="27">
        <f t="shared" ref="E105:F105" si="58">E106</f>
        <v>14099.3</v>
      </c>
      <c r="F105" s="43">
        <f t="shared" si="58"/>
        <v>14099.3</v>
      </c>
    </row>
    <row r="106" spans="1:6" ht="18.600000000000001" thickBot="1" x14ac:dyDescent="0.35">
      <c r="A106" s="44" t="s">
        <v>101</v>
      </c>
      <c r="B106" s="8" t="s">
        <v>100</v>
      </c>
      <c r="C106" s="8" t="s">
        <v>102</v>
      </c>
      <c r="D106" s="28">
        <v>14099.3</v>
      </c>
      <c r="E106" s="28">
        <v>14099.3</v>
      </c>
      <c r="F106" s="45">
        <v>14099.3</v>
      </c>
    </row>
    <row r="107" spans="1:6" ht="35.4" thickBot="1" x14ac:dyDescent="0.35">
      <c r="A107" s="46" t="s">
        <v>103</v>
      </c>
      <c r="B107" s="12" t="s">
        <v>104</v>
      </c>
      <c r="C107" s="12"/>
      <c r="D107" s="29">
        <f>D108+D136+D195+D220</f>
        <v>4924192.7</v>
      </c>
      <c r="E107" s="29">
        <f t="shared" ref="E107:F107" si="59">E108+E136+E195+E220</f>
        <v>4824063.5</v>
      </c>
      <c r="F107" s="47">
        <f t="shared" si="59"/>
        <v>4792340</v>
      </c>
    </row>
    <row r="108" spans="1:6" ht="36" x14ac:dyDescent="0.3">
      <c r="A108" s="40" t="s">
        <v>105</v>
      </c>
      <c r="B108" s="11" t="s">
        <v>106</v>
      </c>
      <c r="C108" s="11"/>
      <c r="D108" s="26">
        <f>D109+D116</f>
        <v>1662437.8</v>
      </c>
      <c r="E108" s="26">
        <f t="shared" ref="E108:F108" si="60">E109+E116</f>
        <v>1737666.8</v>
      </c>
      <c r="F108" s="41">
        <f t="shared" si="60"/>
        <v>1708665.8</v>
      </c>
    </row>
    <row r="109" spans="1:6" ht="54" x14ac:dyDescent="0.3">
      <c r="A109" s="42" t="s">
        <v>107</v>
      </c>
      <c r="B109" s="6" t="s">
        <v>108</v>
      </c>
      <c r="C109" s="7"/>
      <c r="D109" s="27">
        <f>D110+D113</f>
        <v>160</v>
      </c>
      <c r="E109" s="27">
        <f t="shared" ref="E109:F109" si="61">E110+E113</f>
        <v>29161</v>
      </c>
      <c r="F109" s="43">
        <f t="shared" si="61"/>
        <v>160</v>
      </c>
    </row>
    <row r="110" spans="1:6" ht="126" x14ac:dyDescent="0.3">
      <c r="A110" s="42" t="s">
        <v>109</v>
      </c>
      <c r="B110" s="6" t="s">
        <v>110</v>
      </c>
      <c r="C110" s="7"/>
      <c r="D110" s="27">
        <f>D111</f>
        <v>160</v>
      </c>
      <c r="E110" s="27">
        <f t="shared" ref="E110:F110" si="62">E111</f>
        <v>160</v>
      </c>
      <c r="F110" s="43">
        <f t="shared" si="62"/>
        <v>160</v>
      </c>
    </row>
    <row r="111" spans="1:6" ht="54" x14ac:dyDescent="0.3">
      <c r="A111" s="42" t="s">
        <v>24</v>
      </c>
      <c r="B111" s="6" t="s">
        <v>110</v>
      </c>
      <c r="C111" s="6" t="s">
        <v>25</v>
      </c>
      <c r="D111" s="27">
        <f>D112</f>
        <v>160</v>
      </c>
      <c r="E111" s="27">
        <f t="shared" ref="E111:F111" si="63">E112</f>
        <v>160</v>
      </c>
      <c r="F111" s="43">
        <f t="shared" si="63"/>
        <v>160</v>
      </c>
    </row>
    <row r="112" spans="1:6" ht="18" x14ac:dyDescent="0.3">
      <c r="A112" s="42" t="s">
        <v>26</v>
      </c>
      <c r="B112" s="6" t="s">
        <v>110</v>
      </c>
      <c r="C112" s="6" t="s">
        <v>27</v>
      </c>
      <c r="D112" s="27">
        <v>160</v>
      </c>
      <c r="E112" s="27">
        <v>160</v>
      </c>
      <c r="F112" s="43">
        <v>160</v>
      </c>
    </row>
    <row r="113" spans="1:6" ht="72" x14ac:dyDescent="0.3">
      <c r="A113" s="42" t="s">
        <v>111</v>
      </c>
      <c r="B113" s="6" t="s">
        <v>112</v>
      </c>
      <c r="C113" s="7"/>
      <c r="D113" s="27">
        <f>D114</f>
        <v>0</v>
      </c>
      <c r="E113" s="27">
        <f t="shared" ref="E113:F113" si="64">E114</f>
        <v>29001</v>
      </c>
      <c r="F113" s="43">
        <f t="shared" si="64"/>
        <v>0</v>
      </c>
    </row>
    <row r="114" spans="1:6" ht="54" x14ac:dyDescent="0.3">
      <c r="A114" s="42" t="s">
        <v>24</v>
      </c>
      <c r="B114" s="6" t="s">
        <v>112</v>
      </c>
      <c r="C114" s="6" t="s">
        <v>25</v>
      </c>
      <c r="D114" s="27">
        <f>D115</f>
        <v>0</v>
      </c>
      <c r="E114" s="27">
        <f t="shared" ref="E114:F114" si="65">E115</f>
        <v>29001</v>
      </c>
      <c r="F114" s="43">
        <f t="shared" si="65"/>
        <v>0</v>
      </c>
    </row>
    <row r="115" spans="1:6" ht="18" x14ac:dyDescent="0.3">
      <c r="A115" s="42" t="s">
        <v>26</v>
      </c>
      <c r="B115" s="6" t="s">
        <v>112</v>
      </c>
      <c r="C115" s="6" t="s">
        <v>27</v>
      </c>
      <c r="D115" s="27">
        <v>0</v>
      </c>
      <c r="E115" s="27">
        <v>29001</v>
      </c>
      <c r="F115" s="43">
        <v>0</v>
      </c>
    </row>
    <row r="116" spans="1:6" ht="72" x14ac:dyDescent="0.3">
      <c r="A116" s="42" t="s">
        <v>113</v>
      </c>
      <c r="B116" s="6" t="s">
        <v>114</v>
      </c>
      <c r="C116" s="7"/>
      <c r="D116" s="27">
        <f>D117+D120+D123+D126+D129</f>
        <v>1662277.8</v>
      </c>
      <c r="E116" s="27">
        <f t="shared" ref="E116:F116" si="66">E117+E120+E123+E126+E129</f>
        <v>1708505.8</v>
      </c>
      <c r="F116" s="43">
        <f t="shared" si="66"/>
        <v>1708505.8</v>
      </c>
    </row>
    <row r="117" spans="1:6" ht="72" x14ac:dyDescent="0.3">
      <c r="A117" s="42" t="s">
        <v>115</v>
      </c>
      <c r="B117" s="6" t="s">
        <v>116</v>
      </c>
      <c r="C117" s="7"/>
      <c r="D117" s="27">
        <f>D118</f>
        <v>494258</v>
      </c>
      <c r="E117" s="27">
        <f t="shared" ref="E117:F117" si="67">E118</f>
        <v>494258</v>
      </c>
      <c r="F117" s="43">
        <f t="shared" si="67"/>
        <v>494258</v>
      </c>
    </row>
    <row r="118" spans="1:6" ht="54" x14ac:dyDescent="0.3">
      <c r="A118" s="42" t="s">
        <v>24</v>
      </c>
      <c r="B118" s="6" t="s">
        <v>116</v>
      </c>
      <c r="C118" s="6" t="s">
        <v>25</v>
      </c>
      <c r="D118" s="27">
        <f>D119</f>
        <v>494258</v>
      </c>
      <c r="E118" s="27">
        <f t="shared" ref="E118:F118" si="68">E119</f>
        <v>494258</v>
      </c>
      <c r="F118" s="43">
        <f t="shared" si="68"/>
        <v>494258</v>
      </c>
    </row>
    <row r="119" spans="1:6" ht="18" x14ac:dyDescent="0.3">
      <c r="A119" s="42" t="s">
        <v>26</v>
      </c>
      <c r="B119" s="6" t="s">
        <v>116</v>
      </c>
      <c r="C119" s="6" t="s">
        <v>27</v>
      </c>
      <c r="D119" s="27">
        <f>494258-3772+3772</f>
        <v>494258</v>
      </c>
      <c r="E119" s="27">
        <v>494258</v>
      </c>
      <c r="F119" s="43">
        <v>494258</v>
      </c>
    </row>
    <row r="120" spans="1:6" ht="90" x14ac:dyDescent="0.3">
      <c r="A120" s="42" t="s">
        <v>117</v>
      </c>
      <c r="B120" s="6" t="s">
        <v>118</v>
      </c>
      <c r="C120" s="7"/>
      <c r="D120" s="27">
        <f>D121</f>
        <v>475.8</v>
      </c>
      <c r="E120" s="27">
        <f t="shared" ref="E120:F120" si="69">E121</f>
        <v>475.8</v>
      </c>
      <c r="F120" s="43">
        <f t="shared" si="69"/>
        <v>475.8</v>
      </c>
    </row>
    <row r="121" spans="1:6" ht="54" x14ac:dyDescent="0.3">
      <c r="A121" s="42" t="s">
        <v>24</v>
      </c>
      <c r="B121" s="6" t="s">
        <v>118</v>
      </c>
      <c r="C121" s="6" t="s">
        <v>25</v>
      </c>
      <c r="D121" s="27">
        <f>D122</f>
        <v>475.8</v>
      </c>
      <c r="E121" s="27">
        <f t="shared" ref="E121:F121" si="70">E122</f>
        <v>475.8</v>
      </c>
      <c r="F121" s="43">
        <f t="shared" si="70"/>
        <v>475.8</v>
      </c>
    </row>
    <row r="122" spans="1:6" ht="18" x14ac:dyDescent="0.3">
      <c r="A122" s="42" t="s">
        <v>26</v>
      </c>
      <c r="B122" s="6" t="s">
        <v>118</v>
      </c>
      <c r="C122" s="6" t="s">
        <v>27</v>
      </c>
      <c r="D122" s="27">
        <v>475.8</v>
      </c>
      <c r="E122" s="27">
        <v>475.8</v>
      </c>
      <c r="F122" s="43">
        <v>475.8</v>
      </c>
    </row>
    <row r="123" spans="1:6" ht="126" x14ac:dyDescent="0.3">
      <c r="A123" s="42" t="s">
        <v>119</v>
      </c>
      <c r="B123" s="6" t="s">
        <v>120</v>
      </c>
      <c r="C123" s="7"/>
      <c r="D123" s="27">
        <f>D124</f>
        <v>81572</v>
      </c>
      <c r="E123" s="27">
        <f t="shared" ref="E123:F123" si="71">E124</f>
        <v>127800</v>
      </c>
      <c r="F123" s="43">
        <f t="shared" si="71"/>
        <v>127800</v>
      </c>
    </row>
    <row r="124" spans="1:6" ht="54" x14ac:dyDescent="0.3">
      <c r="A124" s="42" t="s">
        <v>24</v>
      </c>
      <c r="B124" s="6" t="s">
        <v>120</v>
      </c>
      <c r="C124" s="6" t="s">
        <v>25</v>
      </c>
      <c r="D124" s="27">
        <f>D125</f>
        <v>81572</v>
      </c>
      <c r="E124" s="27">
        <f t="shared" ref="E124:F124" si="72">E125</f>
        <v>127800</v>
      </c>
      <c r="F124" s="43">
        <f t="shared" si="72"/>
        <v>127800</v>
      </c>
    </row>
    <row r="125" spans="1:6" ht="18" x14ac:dyDescent="0.3">
      <c r="A125" s="42" t="s">
        <v>26</v>
      </c>
      <c r="B125" s="6" t="s">
        <v>120</v>
      </c>
      <c r="C125" s="6" t="s">
        <v>27</v>
      </c>
      <c r="D125" s="27">
        <f>77800+3772</f>
        <v>81572</v>
      </c>
      <c r="E125" s="27">
        <v>127800</v>
      </c>
      <c r="F125" s="43">
        <v>127800</v>
      </c>
    </row>
    <row r="126" spans="1:6" ht="234" x14ac:dyDescent="0.3">
      <c r="A126" s="42" t="s">
        <v>121</v>
      </c>
      <c r="B126" s="6" t="s">
        <v>122</v>
      </c>
      <c r="C126" s="7"/>
      <c r="D126" s="27">
        <f>D127</f>
        <v>1009768</v>
      </c>
      <c r="E126" s="27">
        <f t="shared" ref="E126:F126" si="73">E127</f>
        <v>1009768</v>
      </c>
      <c r="F126" s="43">
        <f t="shared" si="73"/>
        <v>1009768</v>
      </c>
    </row>
    <row r="127" spans="1:6" ht="54" x14ac:dyDescent="0.3">
      <c r="A127" s="42" t="s">
        <v>24</v>
      </c>
      <c r="B127" s="6" t="s">
        <v>122</v>
      </c>
      <c r="C127" s="6" t="s">
        <v>25</v>
      </c>
      <c r="D127" s="27">
        <f>D128</f>
        <v>1009768</v>
      </c>
      <c r="E127" s="27">
        <f t="shared" ref="E127:F127" si="74">E128</f>
        <v>1009768</v>
      </c>
      <c r="F127" s="43">
        <f t="shared" si="74"/>
        <v>1009768</v>
      </c>
    </row>
    <row r="128" spans="1:6" ht="18" x14ac:dyDescent="0.3">
      <c r="A128" s="42" t="s">
        <v>26</v>
      </c>
      <c r="B128" s="6" t="s">
        <v>122</v>
      </c>
      <c r="C128" s="6" t="s">
        <v>27</v>
      </c>
      <c r="D128" s="27">
        <v>1009768</v>
      </c>
      <c r="E128" s="27">
        <v>1009768</v>
      </c>
      <c r="F128" s="43">
        <v>1009768</v>
      </c>
    </row>
    <row r="129" spans="1:6" ht="126" x14ac:dyDescent="0.3">
      <c r="A129" s="42" t="s">
        <v>123</v>
      </c>
      <c r="B129" s="6" t="s">
        <v>124</v>
      </c>
      <c r="C129" s="7"/>
      <c r="D129" s="27">
        <f>D130+D132+D134</f>
        <v>76204</v>
      </c>
      <c r="E129" s="27">
        <f t="shared" ref="E129:F129" si="75">E130+E132+E134</f>
        <v>76204</v>
      </c>
      <c r="F129" s="43">
        <f t="shared" si="75"/>
        <v>76204</v>
      </c>
    </row>
    <row r="130" spans="1:6" ht="108" x14ac:dyDescent="0.3">
      <c r="A130" s="42" t="s">
        <v>68</v>
      </c>
      <c r="B130" s="6" t="s">
        <v>124</v>
      </c>
      <c r="C130" s="6" t="s">
        <v>69</v>
      </c>
      <c r="D130" s="27">
        <f>D131</f>
        <v>3111</v>
      </c>
      <c r="E130" s="27">
        <f t="shared" ref="E130:F130" si="76">E131</f>
        <v>3111</v>
      </c>
      <c r="F130" s="43">
        <f t="shared" si="76"/>
        <v>3111</v>
      </c>
    </row>
    <row r="131" spans="1:6" ht="36" x14ac:dyDescent="0.3">
      <c r="A131" s="42" t="s">
        <v>86</v>
      </c>
      <c r="B131" s="6" t="s">
        <v>124</v>
      </c>
      <c r="C131" s="6" t="s">
        <v>87</v>
      </c>
      <c r="D131" s="27">
        <v>3111</v>
      </c>
      <c r="E131" s="27">
        <v>3111</v>
      </c>
      <c r="F131" s="43">
        <v>3111</v>
      </c>
    </row>
    <row r="132" spans="1:6" ht="54" x14ac:dyDescent="0.3">
      <c r="A132" s="42" t="s">
        <v>72</v>
      </c>
      <c r="B132" s="6" t="s">
        <v>124</v>
      </c>
      <c r="C132" s="6" t="s">
        <v>73</v>
      </c>
      <c r="D132" s="27">
        <f>D133</f>
        <v>724</v>
      </c>
      <c r="E132" s="27">
        <f t="shared" ref="E132:F132" si="77">E133</f>
        <v>724</v>
      </c>
      <c r="F132" s="43">
        <f t="shared" si="77"/>
        <v>724</v>
      </c>
    </row>
    <row r="133" spans="1:6" ht="54" x14ac:dyDescent="0.3">
      <c r="A133" s="42" t="s">
        <v>74</v>
      </c>
      <c r="B133" s="6" t="s">
        <v>124</v>
      </c>
      <c r="C133" s="6" t="s">
        <v>75</v>
      </c>
      <c r="D133" s="27">
        <v>724</v>
      </c>
      <c r="E133" s="27">
        <v>724</v>
      </c>
      <c r="F133" s="43">
        <v>724</v>
      </c>
    </row>
    <row r="134" spans="1:6" ht="36" x14ac:dyDescent="0.3">
      <c r="A134" s="42" t="s">
        <v>12</v>
      </c>
      <c r="B134" s="6" t="s">
        <v>124</v>
      </c>
      <c r="C134" s="6" t="s">
        <v>13</v>
      </c>
      <c r="D134" s="27">
        <f>D135</f>
        <v>72369</v>
      </c>
      <c r="E134" s="27">
        <f t="shared" ref="E134:F134" si="78">E135</f>
        <v>72369</v>
      </c>
      <c r="F134" s="43">
        <f t="shared" si="78"/>
        <v>72369</v>
      </c>
    </row>
    <row r="135" spans="1:6" ht="59.25" customHeight="1" x14ac:dyDescent="0.3">
      <c r="A135" s="42" t="s">
        <v>14</v>
      </c>
      <c r="B135" s="6" t="s">
        <v>124</v>
      </c>
      <c r="C135" s="6">
        <v>320</v>
      </c>
      <c r="D135" s="27">
        <v>72369</v>
      </c>
      <c r="E135" s="27">
        <v>72369</v>
      </c>
      <c r="F135" s="43">
        <v>72369</v>
      </c>
    </row>
    <row r="136" spans="1:6" ht="18" x14ac:dyDescent="0.3">
      <c r="A136" s="49" t="s">
        <v>127</v>
      </c>
      <c r="B136" s="5" t="s">
        <v>128</v>
      </c>
      <c r="C136" s="5"/>
      <c r="D136" s="31">
        <f>D137+D159+D163+D185</f>
        <v>2735809.6999999997</v>
      </c>
      <c r="E136" s="31">
        <f t="shared" ref="E136:F136" si="79">E137+E159+E163+E185</f>
        <v>2564626.5</v>
      </c>
      <c r="F136" s="50">
        <f t="shared" si="79"/>
        <v>2568104</v>
      </c>
    </row>
    <row r="137" spans="1:6" ht="54" x14ac:dyDescent="0.3">
      <c r="A137" s="42" t="s">
        <v>129</v>
      </c>
      <c r="B137" s="6" t="s">
        <v>130</v>
      </c>
      <c r="C137" s="7"/>
      <c r="D137" s="27">
        <f>D138+D141+D144+D147+D150+D153+D156</f>
        <v>2536217.7999999998</v>
      </c>
      <c r="E137" s="27">
        <f t="shared" ref="E137:F137" si="80">E138+E141+E144+E147+E150+E153+E156</f>
        <v>2415716.9</v>
      </c>
      <c r="F137" s="43">
        <f t="shared" si="80"/>
        <v>2414717.4</v>
      </c>
    </row>
    <row r="138" spans="1:6" ht="72" x14ac:dyDescent="0.3">
      <c r="A138" s="42" t="s">
        <v>131</v>
      </c>
      <c r="B138" s="6" t="s">
        <v>132</v>
      </c>
      <c r="C138" s="7"/>
      <c r="D138" s="27">
        <f>D139</f>
        <v>347984.5</v>
      </c>
      <c r="E138" s="27">
        <f t="shared" ref="E138:F138" si="81">E139</f>
        <v>347984.5</v>
      </c>
      <c r="F138" s="43">
        <f t="shared" si="81"/>
        <v>347984.5</v>
      </c>
    </row>
    <row r="139" spans="1:6" ht="54" x14ac:dyDescent="0.3">
      <c r="A139" s="42" t="s">
        <v>24</v>
      </c>
      <c r="B139" s="6" t="s">
        <v>132</v>
      </c>
      <c r="C139" s="6" t="s">
        <v>25</v>
      </c>
      <c r="D139" s="27">
        <f>D140</f>
        <v>347984.5</v>
      </c>
      <c r="E139" s="27">
        <f t="shared" ref="E139:F139" si="82">E140</f>
        <v>347984.5</v>
      </c>
      <c r="F139" s="43">
        <f t="shared" si="82"/>
        <v>347984.5</v>
      </c>
    </row>
    <row r="140" spans="1:6" ht="18" x14ac:dyDescent="0.3">
      <c r="A140" s="42" t="s">
        <v>26</v>
      </c>
      <c r="B140" s="6" t="s">
        <v>132</v>
      </c>
      <c r="C140" s="6" t="s">
        <v>27</v>
      </c>
      <c r="D140" s="27">
        <f>347984.5-2866.2+2866.2</f>
        <v>347984.5</v>
      </c>
      <c r="E140" s="27">
        <v>347984.5</v>
      </c>
      <c r="F140" s="43">
        <v>347984.5</v>
      </c>
    </row>
    <row r="141" spans="1:6" ht="90" x14ac:dyDescent="0.3">
      <c r="A141" s="42" t="s">
        <v>133</v>
      </c>
      <c r="B141" s="6" t="s">
        <v>134</v>
      </c>
      <c r="C141" s="7"/>
      <c r="D141" s="27">
        <f>D142</f>
        <v>4383.5</v>
      </c>
      <c r="E141" s="27">
        <f t="shared" ref="E141:F141" si="83">E142</f>
        <v>4383.5</v>
      </c>
      <c r="F141" s="43">
        <f t="shared" si="83"/>
        <v>4383.5</v>
      </c>
    </row>
    <row r="142" spans="1:6" ht="54" x14ac:dyDescent="0.3">
      <c r="A142" s="42" t="s">
        <v>24</v>
      </c>
      <c r="B142" s="6" t="s">
        <v>134</v>
      </c>
      <c r="C142" s="6" t="s">
        <v>25</v>
      </c>
      <c r="D142" s="27">
        <f>D143</f>
        <v>4383.5</v>
      </c>
      <c r="E142" s="27">
        <f t="shared" ref="E142:F142" si="84">E143</f>
        <v>4383.5</v>
      </c>
      <c r="F142" s="43">
        <f t="shared" si="84"/>
        <v>4383.5</v>
      </c>
    </row>
    <row r="143" spans="1:6" ht="18" x14ac:dyDescent="0.3">
      <c r="A143" s="42" t="s">
        <v>26</v>
      </c>
      <c r="B143" s="6" t="s">
        <v>134</v>
      </c>
      <c r="C143" s="6" t="s">
        <v>27</v>
      </c>
      <c r="D143" s="27">
        <v>4383.5</v>
      </c>
      <c r="E143" s="27">
        <v>4383.5</v>
      </c>
      <c r="F143" s="43">
        <v>4383.5</v>
      </c>
    </row>
    <row r="144" spans="1:6" ht="108" x14ac:dyDescent="0.3">
      <c r="A144" s="42" t="s">
        <v>135</v>
      </c>
      <c r="B144" s="6" t="s">
        <v>136</v>
      </c>
      <c r="C144" s="7"/>
      <c r="D144" s="27">
        <f>D145</f>
        <v>259134.2</v>
      </c>
      <c r="E144" s="27">
        <f t="shared" ref="E144:F144" si="85">E145</f>
        <v>138633.29999999999</v>
      </c>
      <c r="F144" s="43">
        <f t="shared" si="85"/>
        <v>137633.79999999999</v>
      </c>
    </row>
    <row r="145" spans="1:6" ht="54" x14ac:dyDescent="0.3">
      <c r="A145" s="42" t="s">
        <v>24</v>
      </c>
      <c r="B145" s="6" t="s">
        <v>136</v>
      </c>
      <c r="C145" s="6" t="s">
        <v>25</v>
      </c>
      <c r="D145" s="27">
        <f>D146</f>
        <v>259134.2</v>
      </c>
      <c r="E145" s="27">
        <f t="shared" ref="E145:F145" si="86">E146</f>
        <v>138633.29999999999</v>
      </c>
      <c r="F145" s="43">
        <f t="shared" si="86"/>
        <v>137633.79999999999</v>
      </c>
    </row>
    <row r="146" spans="1:6" ht="18" x14ac:dyDescent="0.3">
      <c r="A146" s="42" t="s">
        <v>26</v>
      </c>
      <c r="B146" s="6" t="s">
        <v>136</v>
      </c>
      <c r="C146" s="6" t="s">
        <v>27</v>
      </c>
      <c r="D146" s="27">
        <f>89633.8+2866.2+166634.2</f>
        <v>259134.2</v>
      </c>
      <c r="E146" s="27">
        <f>139633.8-1000-0.5</f>
        <v>138633.29999999999</v>
      </c>
      <c r="F146" s="43">
        <f>139633.8-2000</f>
        <v>137633.79999999999</v>
      </c>
    </row>
    <row r="147" spans="1:6" ht="90" x14ac:dyDescent="0.3">
      <c r="A147" s="42" t="s">
        <v>137</v>
      </c>
      <c r="B147" s="6" t="s">
        <v>138</v>
      </c>
      <c r="C147" s="7"/>
      <c r="D147" s="27">
        <f>D148</f>
        <v>56.1</v>
      </c>
      <c r="E147" s="27">
        <f t="shared" ref="E147:F147" si="87">E148</f>
        <v>56.1</v>
      </c>
      <c r="F147" s="43">
        <f t="shared" si="87"/>
        <v>56.1</v>
      </c>
    </row>
    <row r="148" spans="1:6" ht="54" x14ac:dyDescent="0.3">
      <c r="A148" s="42" t="s">
        <v>24</v>
      </c>
      <c r="B148" s="6" t="s">
        <v>138</v>
      </c>
      <c r="C148" s="6" t="s">
        <v>25</v>
      </c>
      <c r="D148" s="27">
        <f>D149</f>
        <v>56.1</v>
      </c>
      <c r="E148" s="27">
        <f t="shared" ref="E148:F148" si="88">E149</f>
        <v>56.1</v>
      </c>
      <c r="F148" s="43">
        <f t="shared" si="88"/>
        <v>56.1</v>
      </c>
    </row>
    <row r="149" spans="1:6" ht="90" x14ac:dyDescent="0.3">
      <c r="A149" s="42" t="s">
        <v>139</v>
      </c>
      <c r="B149" s="6" t="s">
        <v>138</v>
      </c>
      <c r="C149" s="6" t="s">
        <v>140</v>
      </c>
      <c r="D149" s="27">
        <v>56.1</v>
      </c>
      <c r="E149" s="27">
        <v>56.1</v>
      </c>
      <c r="F149" s="43">
        <v>56.1</v>
      </c>
    </row>
    <row r="150" spans="1:6" ht="108" x14ac:dyDescent="0.3">
      <c r="A150" s="42" t="s">
        <v>141</v>
      </c>
      <c r="B150" s="6" t="s">
        <v>142</v>
      </c>
      <c r="C150" s="7"/>
      <c r="D150" s="27">
        <f>D151</f>
        <v>8589.5</v>
      </c>
      <c r="E150" s="27">
        <f t="shared" ref="E150:F150" si="89">E151</f>
        <v>8589.5</v>
      </c>
      <c r="F150" s="43">
        <f t="shared" si="89"/>
        <v>8589.5</v>
      </c>
    </row>
    <row r="151" spans="1:6" ht="54" x14ac:dyDescent="0.3">
      <c r="A151" s="42" t="s">
        <v>24</v>
      </c>
      <c r="B151" s="6" t="s">
        <v>142</v>
      </c>
      <c r="C151" s="6" t="s">
        <v>25</v>
      </c>
      <c r="D151" s="27">
        <f>D152</f>
        <v>8589.5</v>
      </c>
      <c r="E151" s="27">
        <f t="shared" ref="E151:F151" si="90">E152</f>
        <v>8589.5</v>
      </c>
      <c r="F151" s="43">
        <f t="shared" si="90"/>
        <v>8589.5</v>
      </c>
    </row>
    <row r="152" spans="1:6" ht="18" x14ac:dyDescent="0.3">
      <c r="A152" s="42" t="s">
        <v>26</v>
      </c>
      <c r="B152" s="6" t="s">
        <v>142</v>
      </c>
      <c r="C152" s="6" t="s">
        <v>27</v>
      </c>
      <c r="D152" s="27">
        <v>8589.5</v>
      </c>
      <c r="E152" s="27">
        <v>8589.5</v>
      </c>
      <c r="F152" s="43">
        <v>8589.5</v>
      </c>
    </row>
    <row r="153" spans="1:6" ht="306" x14ac:dyDescent="0.3">
      <c r="A153" s="42" t="s">
        <v>143</v>
      </c>
      <c r="B153" s="6" t="s">
        <v>144</v>
      </c>
      <c r="C153" s="7"/>
      <c r="D153" s="27">
        <f>D154</f>
        <v>1879387</v>
      </c>
      <c r="E153" s="27">
        <f t="shared" ref="E153:F153" si="91">E154</f>
        <v>1879387</v>
      </c>
      <c r="F153" s="43">
        <f t="shared" si="91"/>
        <v>1879387</v>
      </c>
    </row>
    <row r="154" spans="1:6" ht="54" x14ac:dyDescent="0.3">
      <c r="A154" s="42" t="s">
        <v>24</v>
      </c>
      <c r="B154" s="6" t="s">
        <v>144</v>
      </c>
      <c r="C154" s="6" t="s">
        <v>25</v>
      </c>
      <c r="D154" s="27">
        <f>D155</f>
        <v>1879387</v>
      </c>
      <c r="E154" s="27">
        <f t="shared" ref="E154:F154" si="92">E155</f>
        <v>1879387</v>
      </c>
      <c r="F154" s="43">
        <f t="shared" si="92"/>
        <v>1879387</v>
      </c>
    </row>
    <row r="155" spans="1:6" ht="18" x14ac:dyDescent="0.3">
      <c r="A155" s="42" t="s">
        <v>26</v>
      </c>
      <c r="B155" s="6" t="s">
        <v>144</v>
      </c>
      <c r="C155" s="6" t="s">
        <v>27</v>
      </c>
      <c r="D155" s="27">
        <v>1879387</v>
      </c>
      <c r="E155" s="27">
        <v>1879387</v>
      </c>
      <c r="F155" s="43">
        <v>1879387</v>
      </c>
    </row>
    <row r="156" spans="1:6" ht="270" x14ac:dyDescent="0.3">
      <c r="A156" s="42" t="s">
        <v>145</v>
      </c>
      <c r="B156" s="6" t="s">
        <v>146</v>
      </c>
      <c r="C156" s="7"/>
      <c r="D156" s="27">
        <f>D157</f>
        <v>36683</v>
      </c>
      <c r="E156" s="27">
        <f t="shared" ref="E156:F156" si="93">E157</f>
        <v>36683</v>
      </c>
      <c r="F156" s="43">
        <f t="shared" si="93"/>
        <v>36683</v>
      </c>
    </row>
    <row r="157" spans="1:6" ht="54" x14ac:dyDescent="0.3">
      <c r="A157" s="42" t="s">
        <v>24</v>
      </c>
      <c r="B157" s="6" t="s">
        <v>146</v>
      </c>
      <c r="C157" s="6" t="s">
        <v>25</v>
      </c>
      <c r="D157" s="27">
        <f>D158</f>
        <v>36683</v>
      </c>
      <c r="E157" s="27">
        <f t="shared" ref="E157:F157" si="94">E158</f>
        <v>36683</v>
      </c>
      <c r="F157" s="43">
        <f t="shared" si="94"/>
        <v>36683</v>
      </c>
    </row>
    <row r="158" spans="1:6" ht="90" x14ac:dyDescent="0.3">
      <c r="A158" s="42" t="s">
        <v>139</v>
      </c>
      <c r="B158" s="6" t="s">
        <v>146</v>
      </c>
      <c r="C158" s="6" t="s">
        <v>140</v>
      </c>
      <c r="D158" s="27">
        <v>36683</v>
      </c>
      <c r="E158" s="27">
        <v>36683</v>
      </c>
      <c r="F158" s="43">
        <v>36683</v>
      </c>
    </row>
    <row r="159" spans="1:6" ht="90" x14ac:dyDescent="0.3">
      <c r="A159" s="42" t="s">
        <v>147</v>
      </c>
      <c r="B159" s="6" t="s">
        <v>148</v>
      </c>
      <c r="C159" s="7"/>
      <c r="D159" s="27">
        <f>D160</f>
        <v>9757</v>
      </c>
      <c r="E159" s="27">
        <f t="shared" ref="E159:F159" si="95">E160</f>
        <v>9744</v>
      </c>
      <c r="F159" s="43">
        <f t="shared" si="95"/>
        <v>9744</v>
      </c>
    </row>
    <row r="160" spans="1:6" ht="144" x14ac:dyDescent="0.3">
      <c r="A160" s="42" t="s">
        <v>149</v>
      </c>
      <c r="B160" s="6" t="s">
        <v>150</v>
      </c>
      <c r="C160" s="7"/>
      <c r="D160" s="27">
        <f>D161</f>
        <v>9757</v>
      </c>
      <c r="E160" s="27">
        <f t="shared" ref="E160:F160" si="96">E161</f>
        <v>9744</v>
      </c>
      <c r="F160" s="43">
        <f t="shared" si="96"/>
        <v>9744</v>
      </c>
    </row>
    <row r="161" spans="1:6" ht="54" x14ac:dyDescent="0.3">
      <c r="A161" s="42" t="s">
        <v>24</v>
      </c>
      <c r="B161" s="6" t="s">
        <v>150</v>
      </c>
      <c r="C161" s="6" t="s">
        <v>25</v>
      </c>
      <c r="D161" s="27">
        <f>D162</f>
        <v>9757</v>
      </c>
      <c r="E161" s="27">
        <f t="shared" ref="E161:F161" si="97">E162</f>
        <v>9744</v>
      </c>
      <c r="F161" s="43">
        <f t="shared" si="97"/>
        <v>9744</v>
      </c>
    </row>
    <row r="162" spans="1:6" ht="90" x14ac:dyDescent="0.3">
      <c r="A162" s="42" t="s">
        <v>139</v>
      </c>
      <c r="B162" s="6" t="s">
        <v>150</v>
      </c>
      <c r="C162" s="6" t="s">
        <v>140</v>
      </c>
      <c r="D162" s="27">
        <v>9757</v>
      </c>
      <c r="E162" s="27">
        <v>9744</v>
      </c>
      <c r="F162" s="43">
        <v>9744</v>
      </c>
    </row>
    <row r="163" spans="1:6" ht="144" x14ac:dyDescent="0.3">
      <c r="A163" s="42" t="s">
        <v>151</v>
      </c>
      <c r="B163" s="6" t="s">
        <v>152</v>
      </c>
      <c r="C163" s="7"/>
      <c r="D163" s="27">
        <f>D164+D169+D173+D176+D179+D182</f>
        <v>136787</v>
      </c>
      <c r="E163" s="27">
        <f t="shared" ref="E163:F163" si="98">E164+E169+E173+E176+E179+E182</f>
        <v>134855</v>
      </c>
      <c r="F163" s="43">
        <f t="shared" si="98"/>
        <v>135027</v>
      </c>
    </row>
    <row r="164" spans="1:6" ht="126" x14ac:dyDescent="0.3">
      <c r="A164" s="42" t="s">
        <v>153</v>
      </c>
      <c r="B164" s="6" t="s">
        <v>154</v>
      </c>
      <c r="C164" s="7"/>
      <c r="D164" s="27">
        <f>D165+D167</f>
        <v>8648</v>
      </c>
      <c r="E164" s="27">
        <f t="shared" ref="E164:F164" si="99">E165+E167</f>
        <v>8648</v>
      </c>
      <c r="F164" s="43">
        <f t="shared" si="99"/>
        <v>8648</v>
      </c>
    </row>
    <row r="165" spans="1:6" ht="108" x14ac:dyDescent="0.3">
      <c r="A165" s="42" t="s">
        <v>68</v>
      </c>
      <c r="B165" s="6" t="s">
        <v>154</v>
      </c>
      <c r="C165" s="6" t="s">
        <v>69</v>
      </c>
      <c r="D165" s="27">
        <f>D166</f>
        <v>8248</v>
      </c>
      <c r="E165" s="27">
        <f t="shared" ref="E165:F165" si="100">E166</f>
        <v>8248</v>
      </c>
      <c r="F165" s="43">
        <f t="shared" si="100"/>
        <v>8248</v>
      </c>
    </row>
    <row r="166" spans="1:6" ht="54" x14ac:dyDescent="0.3">
      <c r="A166" s="42" t="s">
        <v>70</v>
      </c>
      <c r="B166" s="6" t="s">
        <v>154</v>
      </c>
      <c r="C166" s="6" t="s">
        <v>71</v>
      </c>
      <c r="D166" s="27">
        <v>8248</v>
      </c>
      <c r="E166" s="27">
        <v>8248</v>
      </c>
      <c r="F166" s="43">
        <v>8248</v>
      </c>
    </row>
    <row r="167" spans="1:6" ht="54" x14ac:dyDescent="0.3">
      <c r="A167" s="42" t="s">
        <v>72</v>
      </c>
      <c r="B167" s="6" t="s">
        <v>154</v>
      </c>
      <c r="C167" s="6" t="s">
        <v>73</v>
      </c>
      <c r="D167" s="27">
        <f>D168</f>
        <v>400</v>
      </c>
      <c r="E167" s="27">
        <f t="shared" ref="E167:F167" si="101">E168</f>
        <v>400</v>
      </c>
      <c r="F167" s="43">
        <f t="shared" si="101"/>
        <v>400</v>
      </c>
    </row>
    <row r="168" spans="1:6" ht="54" x14ac:dyDescent="0.3">
      <c r="A168" s="42" t="s">
        <v>74</v>
      </c>
      <c r="B168" s="6" t="s">
        <v>154</v>
      </c>
      <c r="C168" s="6" t="s">
        <v>75</v>
      </c>
      <c r="D168" s="27">
        <v>400</v>
      </c>
      <c r="E168" s="27">
        <v>400</v>
      </c>
      <c r="F168" s="43">
        <v>400</v>
      </c>
    </row>
    <row r="169" spans="1:6" ht="216" x14ac:dyDescent="0.3">
      <c r="A169" s="42" t="s">
        <v>155</v>
      </c>
      <c r="B169" s="6" t="s">
        <v>156</v>
      </c>
      <c r="C169" s="7"/>
      <c r="D169" s="27">
        <f>D170</f>
        <v>113674</v>
      </c>
      <c r="E169" s="27">
        <f t="shared" ref="E169:F169" si="102">E170</f>
        <v>113674</v>
      </c>
      <c r="F169" s="43">
        <f t="shared" si="102"/>
        <v>113674</v>
      </c>
    </row>
    <row r="170" spans="1:6" ht="54" x14ac:dyDescent="0.3">
      <c r="A170" s="42" t="s">
        <v>24</v>
      </c>
      <c r="B170" s="6" t="s">
        <v>156</v>
      </c>
      <c r="C170" s="6" t="s">
        <v>25</v>
      </c>
      <c r="D170" s="27">
        <f>D171+D172</f>
        <v>113674</v>
      </c>
      <c r="E170" s="27">
        <f t="shared" ref="E170:F170" si="103">E171+E172</f>
        <v>113674</v>
      </c>
      <c r="F170" s="43">
        <f t="shared" si="103"/>
        <v>113674</v>
      </c>
    </row>
    <row r="171" spans="1:6" ht="18" x14ac:dyDescent="0.3">
      <c r="A171" s="42" t="s">
        <v>26</v>
      </c>
      <c r="B171" s="6" t="s">
        <v>156</v>
      </c>
      <c r="C171" s="6" t="s">
        <v>27</v>
      </c>
      <c r="D171" s="27">
        <v>111217.60000000001</v>
      </c>
      <c r="E171" s="27">
        <v>111217.60000000001</v>
      </c>
      <c r="F171" s="43">
        <v>111217.60000000001</v>
      </c>
    </row>
    <row r="172" spans="1:6" ht="90" x14ac:dyDescent="0.3">
      <c r="A172" s="42" t="s">
        <v>139</v>
      </c>
      <c r="B172" s="6" t="s">
        <v>156</v>
      </c>
      <c r="C172" s="6" t="s">
        <v>140</v>
      </c>
      <c r="D172" s="27">
        <v>2456.4</v>
      </c>
      <c r="E172" s="27">
        <v>2456.4</v>
      </c>
      <c r="F172" s="43">
        <v>2456.4</v>
      </c>
    </row>
    <row r="173" spans="1:6" ht="108" x14ac:dyDescent="0.3">
      <c r="A173" s="42" t="s">
        <v>157</v>
      </c>
      <c r="B173" s="6" t="s">
        <v>158</v>
      </c>
      <c r="C173" s="7"/>
      <c r="D173" s="27">
        <f>D174</f>
        <v>1215</v>
      </c>
      <c r="E173" s="27">
        <f t="shared" ref="E173:F173" si="104">E174</f>
        <v>1215</v>
      </c>
      <c r="F173" s="43">
        <f t="shared" si="104"/>
        <v>1215</v>
      </c>
    </row>
    <row r="174" spans="1:6" ht="54" x14ac:dyDescent="0.3">
      <c r="A174" s="42" t="s">
        <v>24</v>
      </c>
      <c r="B174" s="6" t="s">
        <v>158</v>
      </c>
      <c r="C174" s="6" t="s">
        <v>25</v>
      </c>
      <c r="D174" s="27">
        <f>D175</f>
        <v>1215</v>
      </c>
      <c r="E174" s="27">
        <f t="shared" ref="E174:F174" si="105">E175</f>
        <v>1215</v>
      </c>
      <c r="F174" s="43">
        <f t="shared" si="105"/>
        <v>1215</v>
      </c>
    </row>
    <row r="175" spans="1:6" ht="18" x14ac:dyDescent="0.3">
      <c r="A175" s="42" t="s">
        <v>26</v>
      </c>
      <c r="B175" s="6" t="s">
        <v>158</v>
      </c>
      <c r="C175" s="6" t="s">
        <v>27</v>
      </c>
      <c r="D175" s="27">
        <v>1215</v>
      </c>
      <c r="E175" s="27">
        <v>1215</v>
      </c>
      <c r="F175" s="43">
        <v>1215</v>
      </c>
    </row>
    <row r="176" spans="1:6" ht="108" x14ac:dyDescent="0.3">
      <c r="A176" s="42" t="s">
        <v>159</v>
      </c>
      <c r="B176" s="6" t="s">
        <v>160</v>
      </c>
      <c r="C176" s="7"/>
      <c r="D176" s="27">
        <f>D177</f>
        <v>6986</v>
      </c>
      <c r="E176" s="27">
        <f t="shared" ref="E176:F176" si="106">E177</f>
        <v>6986</v>
      </c>
      <c r="F176" s="43">
        <f t="shared" si="106"/>
        <v>6986</v>
      </c>
    </row>
    <row r="177" spans="1:6" ht="54" x14ac:dyDescent="0.3">
      <c r="A177" s="42" t="s">
        <v>24</v>
      </c>
      <c r="B177" s="6" t="s">
        <v>160</v>
      </c>
      <c r="C177" s="6" t="s">
        <v>25</v>
      </c>
      <c r="D177" s="27">
        <f>D178</f>
        <v>6986</v>
      </c>
      <c r="E177" s="27">
        <f t="shared" ref="E177:F177" si="107">E178</f>
        <v>6986</v>
      </c>
      <c r="F177" s="43">
        <f t="shared" si="107"/>
        <v>6986</v>
      </c>
    </row>
    <row r="178" spans="1:6" ht="18" x14ac:dyDescent="0.3">
      <c r="A178" s="42" t="s">
        <v>26</v>
      </c>
      <c r="B178" s="6" t="s">
        <v>160</v>
      </c>
      <c r="C178" s="6" t="s">
        <v>27</v>
      </c>
      <c r="D178" s="27">
        <v>6986</v>
      </c>
      <c r="E178" s="27">
        <v>6986</v>
      </c>
      <c r="F178" s="43">
        <v>6986</v>
      </c>
    </row>
    <row r="179" spans="1:6" ht="90" x14ac:dyDescent="0.3">
      <c r="A179" s="42" t="s">
        <v>161</v>
      </c>
      <c r="B179" s="6" t="s">
        <v>162</v>
      </c>
      <c r="C179" s="7"/>
      <c r="D179" s="27">
        <f>D180</f>
        <v>2100</v>
      </c>
      <c r="E179" s="27">
        <f t="shared" ref="E179:F179" si="108">E180</f>
        <v>0</v>
      </c>
      <c r="F179" s="43">
        <f t="shared" si="108"/>
        <v>0</v>
      </c>
    </row>
    <row r="180" spans="1:6" ht="54" x14ac:dyDescent="0.3">
      <c r="A180" s="42" t="s">
        <v>24</v>
      </c>
      <c r="B180" s="6" t="s">
        <v>162</v>
      </c>
      <c r="C180" s="6" t="s">
        <v>25</v>
      </c>
      <c r="D180" s="27">
        <f>D181</f>
        <v>2100</v>
      </c>
      <c r="E180" s="27">
        <f t="shared" ref="E180:F180" si="109">E181</f>
        <v>0</v>
      </c>
      <c r="F180" s="43">
        <f t="shared" si="109"/>
        <v>0</v>
      </c>
    </row>
    <row r="181" spans="1:6" ht="18" x14ac:dyDescent="0.3">
      <c r="A181" s="42" t="s">
        <v>26</v>
      </c>
      <c r="B181" s="6" t="s">
        <v>162</v>
      </c>
      <c r="C181" s="6" t="s">
        <v>27</v>
      </c>
      <c r="D181" s="27">
        <v>2100</v>
      </c>
      <c r="E181" s="27">
        <v>0</v>
      </c>
      <c r="F181" s="43">
        <v>0</v>
      </c>
    </row>
    <row r="182" spans="1:6" ht="90" x14ac:dyDescent="0.3">
      <c r="A182" s="42" t="s">
        <v>163</v>
      </c>
      <c r="B182" s="6" t="s">
        <v>164</v>
      </c>
      <c r="C182" s="7"/>
      <c r="D182" s="27">
        <f>D183</f>
        <v>4164</v>
      </c>
      <c r="E182" s="27">
        <f t="shared" ref="E182:F182" si="110">E183</f>
        <v>4332</v>
      </c>
      <c r="F182" s="43">
        <f t="shared" si="110"/>
        <v>4504</v>
      </c>
    </row>
    <row r="183" spans="1:6" ht="54" x14ac:dyDescent="0.3">
      <c r="A183" s="42" t="s">
        <v>24</v>
      </c>
      <c r="B183" s="6" t="s">
        <v>164</v>
      </c>
      <c r="C183" s="6" t="s">
        <v>25</v>
      </c>
      <c r="D183" s="27">
        <f>D184</f>
        <v>4164</v>
      </c>
      <c r="E183" s="27">
        <f t="shared" ref="E183:F183" si="111">E184</f>
        <v>4332</v>
      </c>
      <c r="F183" s="43">
        <f t="shared" si="111"/>
        <v>4504</v>
      </c>
    </row>
    <row r="184" spans="1:6" ht="18" x14ac:dyDescent="0.3">
      <c r="A184" s="42" t="s">
        <v>26</v>
      </c>
      <c r="B184" s="6" t="s">
        <v>164</v>
      </c>
      <c r="C184" s="6" t="s">
        <v>27</v>
      </c>
      <c r="D184" s="27">
        <v>4164</v>
      </c>
      <c r="E184" s="27">
        <v>4332</v>
      </c>
      <c r="F184" s="43">
        <v>4504</v>
      </c>
    </row>
    <row r="185" spans="1:6" ht="36" x14ac:dyDescent="0.3">
      <c r="A185" s="42" t="s">
        <v>165</v>
      </c>
      <c r="B185" s="6" t="s">
        <v>166</v>
      </c>
      <c r="C185" s="7"/>
      <c r="D185" s="27">
        <f>D186+D189+D192</f>
        <v>53047.9</v>
      </c>
      <c r="E185" s="27">
        <f t="shared" ref="E185:F185" si="112">E186+E189+E192</f>
        <v>4310.6000000000004</v>
      </c>
      <c r="F185" s="43">
        <f t="shared" si="112"/>
        <v>8615.6</v>
      </c>
    </row>
    <row r="186" spans="1:6" ht="144" x14ac:dyDescent="0.3">
      <c r="A186" s="42" t="s">
        <v>167</v>
      </c>
      <c r="B186" s="6" t="s">
        <v>168</v>
      </c>
      <c r="C186" s="7"/>
      <c r="D186" s="27">
        <f>D187</f>
        <v>1145.9000000000001</v>
      </c>
      <c r="E186" s="27">
        <f t="shared" ref="E186:F186" si="113">E187</f>
        <v>2310.6</v>
      </c>
      <c r="F186" s="43">
        <f t="shared" si="113"/>
        <v>4615.6000000000004</v>
      </c>
    </row>
    <row r="187" spans="1:6" ht="54" x14ac:dyDescent="0.3">
      <c r="A187" s="42" t="s">
        <v>24</v>
      </c>
      <c r="B187" s="6" t="s">
        <v>168</v>
      </c>
      <c r="C187" s="6" t="s">
        <v>25</v>
      </c>
      <c r="D187" s="27">
        <f>D188</f>
        <v>1145.9000000000001</v>
      </c>
      <c r="E187" s="27">
        <f>E188</f>
        <v>2310.6</v>
      </c>
      <c r="F187" s="43">
        <f>F188</f>
        <v>4615.6000000000004</v>
      </c>
    </row>
    <row r="188" spans="1:6" ht="18" x14ac:dyDescent="0.3">
      <c r="A188" s="42" t="s">
        <v>26</v>
      </c>
      <c r="B188" s="6" t="s">
        <v>168</v>
      </c>
      <c r="C188" s="6" t="s">
        <v>27</v>
      </c>
      <c r="D188" s="27">
        <v>1145.9000000000001</v>
      </c>
      <c r="E188" s="27">
        <v>2310.6</v>
      </c>
      <c r="F188" s="43">
        <v>4615.6000000000004</v>
      </c>
    </row>
    <row r="189" spans="1:6" ht="36" x14ac:dyDescent="0.3">
      <c r="A189" s="42" t="s">
        <v>169</v>
      </c>
      <c r="B189" s="6" t="s">
        <v>170</v>
      </c>
      <c r="C189" s="7"/>
      <c r="D189" s="27">
        <f>D190</f>
        <v>1000</v>
      </c>
      <c r="E189" s="27">
        <f t="shared" ref="E189:F189" si="114">E190</f>
        <v>2000</v>
      </c>
      <c r="F189" s="43">
        <f t="shared" si="114"/>
        <v>4000</v>
      </c>
    </row>
    <row r="190" spans="1:6" ht="54" x14ac:dyDescent="0.3">
      <c r="A190" s="42" t="s">
        <v>24</v>
      </c>
      <c r="B190" s="6" t="s">
        <v>170</v>
      </c>
      <c r="C190" s="6" t="s">
        <v>25</v>
      </c>
      <c r="D190" s="27">
        <f>D191</f>
        <v>1000</v>
      </c>
      <c r="E190" s="27">
        <f t="shared" ref="E190:F190" si="115">E191</f>
        <v>2000</v>
      </c>
      <c r="F190" s="43">
        <f t="shared" si="115"/>
        <v>4000</v>
      </c>
    </row>
    <row r="191" spans="1:6" ht="18" x14ac:dyDescent="0.3">
      <c r="A191" s="42" t="s">
        <v>26</v>
      </c>
      <c r="B191" s="6" t="s">
        <v>170</v>
      </c>
      <c r="C191" s="6" t="s">
        <v>27</v>
      </c>
      <c r="D191" s="27">
        <v>1000</v>
      </c>
      <c r="E191" s="27">
        <f>1000+1000</f>
        <v>2000</v>
      </c>
      <c r="F191" s="43">
        <f>2000+2000</f>
        <v>4000</v>
      </c>
    </row>
    <row r="192" spans="1:6" ht="72" x14ac:dyDescent="0.3">
      <c r="A192" s="42" t="s">
        <v>171</v>
      </c>
      <c r="B192" s="6" t="s">
        <v>172</v>
      </c>
      <c r="C192" s="7"/>
      <c r="D192" s="27">
        <f>D193</f>
        <v>50902</v>
      </c>
      <c r="E192" s="27">
        <f t="shared" ref="E192:F192" si="116">E193</f>
        <v>0</v>
      </c>
      <c r="F192" s="43">
        <f t="shared" si="116"/>
        <v>0</v>
      </c>
    </row>
    <row r="193" spans="1:6" ht="54" x14ac:dyDescent="0.3">
      <c r="A193" s="42" t="s">
        <v>24</v>
      </c>
      <c r="B193" s="6" t="s">
        <v>172</v>
      </c>
      <c r="C193" s="6" t="s">
        <v>25</v>
      </c>
      <c r="D193" s="27">
        <f>D194</f>
        <v>50902</v>
      </c>
      <c r="E193" s="27">
        <f t="shared" ref="E193:F193" si="117">E194</f>
        <v>0</v>
      </c>
      <c r="F193" s="43">
        <f t="shared" si="117"/>
        <v>0</v>
      </c>
    </row>
    <row r="194" spans="1:6" ht="18" x14ac:dyDescent="0.3">
      <c r="A194" s="42" t="s">
        <v>26</v>
      </c>
      <c r="B194" s="6" t="s">
        <v>172</v>
      </c>
      <c r="C194" s="6" t="s">
        <v>27</v>
      </c>
      <c r="D194" s="27">
        <v>50902</v>
      </c>
      <c r="E194" s="27">
        <v>0</v>
      </c>
      <c r="F194" s="43">
        <v>0</v>
      </c>
    </row>
    <row r="195" spans="1:6" ht="54" x14ac:dyDescent="0.3">
      <c r="A195" s="49" t="s">
        <v>173</v>
      </c>
      <c r="B195" s="5" t="s">
        <v>174</v>
      </c>
      <c r="C195" s="5"/>
      <c r="D195" s="31">
        <f>D196+D212+D216</f>
        <v>440377.89999999997</v>
      </c>
      <c r="E195" s="31">
        <f t="shared" ref="E195:F195" si="118">E196+E212+E216</f>
        <v>436202.89999999997</v>
      </c>
      <c r="F195" s="50">
        <f t="shared" si="118"/>
        <v>430002.89999999997</v>
      </c>
    </row>
    <row r="196" spans="1:6" ht="72" x14ac:dyDescent="0.3">
      <c r="A196" s="42" t="s">
        <v>175</v>
      </c>
      <c r="B196" s="6" t="s">
        <v>176</v>
      </c>
      <c r="C196" s="7"/>
      <c r="D196" s="27">
        <f>D197+D200+D203+D206+D209</f>
        <v>355840.3</v>
      </c>
      <c r="E196" s="27">
        <f t="shared" ref="E196:F196" si="119">E197+E200+E203+E206+E209</f>
        <v>355840.3</v>
      </c>
      <c r="F196" s="43">
        <f t="shared" si="119"/>
        <v>355840.3</v>
      </c>
    </row>
    <row r="197" spans="1:6" ht="72" x14ac:dyDescent="0.3">
      <c r="A197" s="42" t="s">
        <v>177</v>
      </c>
      <c r="B197" s="6" t="s">
        <v>178</v>
      </c>
      <c r="C197" s="7"/>
      <c r="D197" s="27">
        <f>D198</f>
        <v>119286.7</v>
      </c>
      <c r="E197" s="27">
        <f t="shared" ref="E197:F197" si="120">E198</f>
        <v>119286.7</v>
      </c>
      <c r="F197" s="43">
        <f t="shared" si="120"/>
        <v>119286.7</v>
      </c>
    </row>
    <row r="198" spans="1:6" ht="54" x14ac:dyDescent="0.3">
      <c r="A198" s="42" t="s">
        <v>24</v>
      </c>
      <c r="B198" s="6" t="s">
        <v>178</v>
      </c>
      <c r="C198" s="6" t="s">
        <v>25</v>
      </c>
      <c r="D198" s="27">
        <f>D199</f>
        <v>119286.7</v>
      </c>
      <c r="E198" s="27">
        <f t="shared" ref="E198:F198" si="121">E199</f>
        <v>119286.7</v>
      </c>
      <c r="F198" s="43">
        <f t="shared" si="121"/>
        <v>119286.7</v>
      </c>
    </row>
    <row r="199" spans="1:6" ht="18" x14ac:dyDescent="0.3">
      <c r="A199" s="42" t="s">
        <v>26</v>
      </c>
      <c r="B199" s="6" t="s">
        <v>178</v>
      </c>
      <c r="C199" s="6" t="s">
        <v>27</v>
      </c>
      <c r="D199" s="27">
        <v>119286.7</v>
      </c>
      <c r="E199" s="27">
        <v>119286.7</v>
      </c>
      <c r="F199" s="43">
        <v>119286.7</v>
      </c>
    </row>
    <row r="200" spans="1:6" ht="90" x14ac:dyDescent="0.3">
      <c r="A200" s="42" t="s">
        <v>179</v>
      </c>
      <c r="B200" s="6" t="s">
        <v>180</v>
      </c>
      <c r="C200" s="7"/>
      <c r="D200" s="27">
        <f>D201</f>
        <v>1236.0999999999999</v>
      </c>
      <c r="E200" s="27">
        <f t="shared" ref="E200:F200" si="122">E201</f>
        <v>1236.0999999999999</v>
      </c>
      <c r="F200" s="43">
        <f t="shared" si="122"/>
        <v>1236.0999999999999</v>
      </c>
    </row>
    <row r="201" spans="1:6" ht="54" x14ac:dyDescent="0.3">
      <c r="A201" s="42" t="s">
        <v>24</v>
      </c>
      <c r="B201" s="6" t="s">
        <v>180</v>
      </c>
      <c r="C201" s="6" t="s">
        <v>25</v>
      </c>
      <c r="D201" s="27">
        <f>D202</f>
        <v>1236.0999999999999</v>
      </c>
      <c r="E201" s="27">
        <f t="shared" ref="E201:F201" si="123">E202</f>
        <v>1236.0999999999999</v>
      </c>
      <c r="F201" s="43">
        <f t="shared" si="123"/>
        <v>1236.0999999999999</v>
      </c>
    </row>
    <row r="202" spans="1:6" ht="18" x14ac:dyDescent="0.3">
      <c r="A202" s="42" t="s">
        <v>26</v>
      </c>
      <c r="B202" s="6" t="s">
        <v>180</v>
      </c>
      <c r="C202" s="6" t="s">
        <v>27</v>
      </c>
      <c r="D202" s="27">
        <v>1236.0999999999999</v>
      </c>
      <c r="E202" s="27">
        <v>1236.0999999999999</v>
      </c>
      <c r="F202" s="43">
        <v>1236.0999999999999</v>
      </c>
    </row>
    <row r="203" spans="1:6" ht="126" x14ac:dyDescent="0.3">
      <c r="A203" s="42" t="s">
        <v>181</v>
      </c>
      <c r="B203" s="6" t="s">
        <v>182</v>
      </c>
      <c r="C203" s="7"/>
      <c r="D203" s="27">
        <f>D204</f>
        <v>3650</v>
      </c>
      <c r="E203" s="27">
        <f t="shared" ref="E203:F203" si="124">E204</f>
        <v>3650</v>
      </c>
      <c r="F203" s="43">
        <f t="shared" si="124"/>
        <v>3650</v>
      </c>
    </row>
    <row r="204" spans="1:6" ht="54" x14ac:dyDescent="0.3">
      <c r="A204" s="42" t="s">
        <v>24</v>
      </c>
      <c r="B204" s="6" t="s">
        <v>182</v>
      </c>
      <c r="C204" s="6" t="s">
        <v>25</v>
      </c>
      <c r="D204" s="27">
        <f>D205</f>
        <v>3650</v>
      </c>
      <c r="E204" s="27">
        <f t="shared" ref="E204:F204" si="125">E205</f>
        <v>3650</v>
      </c>
      <c r="F204" s="43">
        <f t="shared" si="125"/>
        <v>3650</v>
      </c>
    </row>
    <row r="205" spans="1:6" ht="18" x14ac:dyDescent="0.3">
      <c r="A205" s="42" t="s">
        <v>26</v>
      </c>
      <c r="B205" s="6" t="s">
        <v>182</v>
      </c>
      <c r="C205" s="6" t="s">
        <v>27</v>
      </c>
      <c r="D205" s="27">
        <v>3650</v>
      </c>
      <c r="E205" s="27">
        <v>3650</v>
      </c>
      <c r="F205" s="43">
        <v>3650</v>
      </c>
    </row>
    <row r="206" spans="1:6" ht="90" x14ac:dyDescent="0.3">
      <c r="A206" s="42" t="s">
        <v>183</v>
      </c>
      <c r="B206" s="6" t="s">
        <v>184</v>
      </c>
      <c r="C206" s="7"/>
      <c r="D206" s="27">
        <f>D207</f>
        <v>230947.5</v>
      </c>
      <c r="E206" s="27">
        <f t="shared" ref="E206:F206" si="126">E207</f>
        <v>230947.5</v>
      </c>
      <c r="F206" s="43">
        <f t="shared" si="126"/>
        <v>230947.5</v>
      </c>
    </row>
    <row r="207" spans="1:6" ht="54" x14ac:dyDescent="0.3">
      <c r="A207" s="42" t="s">
        <v>24</v>
      </c>
      <c r="B207" s="6" t="s">
        <v>184</v>
      </c>
      <c r="C207" s="6" t="s">
        <v>25</v>
      </c>
      <c r="D207" s="27">
        <f>D208</f>
        <v>230947.5</v>
      </c>
      <c r="E207" s="27">
        <f t="shared" ref="E207:F207" si="127">E208</f>
        <v>230947.5</v>
      </c>
      <c r="F207" s="43">
        <f t="shared" si="127"/>
        <v>230947.5</v>
      </c>
    </row>
    <row r="208" spans="1:6" ht="18" x14ac:dyDescent="0.3">
      <c r="A208" s="42" t="s">
        <v>26</v>
      </c>
      <c r="B208" s="6" t="s">
        <v>184</v>
      </c>
      <c r="C208" s="6" t="s">
        <v>27</v>
      </c>
      <c r="D208" s="27">
        <v>230947.5</v>
      </c>
      <c r="E208" s="27">
        <v>230947.5</v>
      </c>
      <c r="F208" s="43">
        <v>230947.5</v>
      </c>
    </row>
    <row r="209" spans="1:6" ht="90" x14ac:dyDescent="0.3">
      <c r="A209" s="42" t="s">
        <v>185</v>
      </c>
      <c r="B209" s="6" t="s">
        <v>186</v>
      </c>
      <c r="C209" s="7"/>
      <c r="D209" s="27">
        <f>D210</f>
        <v>720</v>
      </c>
      <c r="E209" s="27">
        <f t="shared" ref="E209:F209" si="128">E210</f>
        <v>720</v>
      </c>
      <c r="F209" s="43">
        <f t="shared" si="128"/>
        <v>720</v>
      </c>
    </row>
    <row r="210" spans="1:6" ht="54" x14ac:dyDescent="0.3">
      <c r="A210" s="42" t="s">
        <v>24</v>
      </c>
      <c r="B210" s="6" t="s">
        <v>186</v>
      </c>
      <c r="C210" s="6" t="s">
        <v>25</v>
      </c>
      <c r="D210" s="27">
        <f>D211</f>
        <v>720</v>
      </c>
      <c r="E210" s="27">
        <f t="shared" ref="E210:F210" si="129">E211</f>
        <v>720</v>
      </c>
      <c r="F210" s="43">
        <f t="shared" si="129"/>
        <v>720</v>
      </c>
    </row>
    <row r="211" spans="1:6" ht="18" x14ac:dyDescent="0.3">
      <c r="A211" s="42" t="s">
        <v>26</v>
      </c>
      <c r="B211" s="6" t="s">
        <v>186</v>
      </c>
      <c r="C211" s="6" t="s">
        <v>27</v>
      </c>
      <c r="D211" s="27">
        <v>720</v>
      </c>
      <c r="E211" s="27">
        <v>720</v>
      </c>
      <c r="F211" s="43">
        <v>720</v>
      </c>
    </row>
    <row r="212" spans="1:6" ht="72" x14ac:dyDescent="0.3">
      <c r="A212" s="42" t="s">
        <v>187</v>
      </c>
      <c r="B212" s="6" t="s">
        <v>188</v>
      </c>
      <c r="C212" s="7"/>
      <c r="D212" s="27">
        <f>D213</f>
        <v>50872.6</v>
      </c>
      <c r="E212" s="27">
        <f t="shared" ref="E212:F212" si="130">E213</f>
        <v>50872.6</v>
      </c>
      <c r="F212" s="43">
        <f t="shared" si="130"/>
        <v>50872.6</v>
      </c>
    </row>
    <row r="213" spans="1:6" ht="72" x14ac:dyDescent="0.3">
      <c r="A213" s="42" t="s">
        <v>189</v>
      </c>
      <c r="B213" s="6" t="s">
        <v>190</v>
      </c>
      <c r="C213" s="7"/>
      <c r="D213" s="27">
        <f>D214</f>
        <v>50872.6</v>
      </c>
      <c r="E213" s="27">
        <f t="shared" ref="E213:F213" si="131">E214</f>
        <v>50872.6</v>
      </c>
      <c r="F213" s="43">
        <f t="shared" si="131"/>
        <v>50872.6</v>
      </c>
    </row>
    <row r="214" spans="1:6" ht="54" x14ac:dyDescent="0.3">
      <c r="A214" s="42" t="s">
        <v>24</v>
      </c>
      <c r="B214" s="6" t="s">
        <v>190</v>
      </c>
      <c r="C214" s="6" t="s">
        <v>25</v>
      </c>
      <c r="D214" s="27">
        <f>D215</f>
        <v>50872.6</v>
      </c>
      <c r="E214" s="27">
        <f t="shared" ref="E214:F214" si="132">E215</f>
        <v>50872.6</v>
      </c>
      <c r="F214" s="43">
        <f t="shared" si="132"/>
        <v>50872.6</v>
      </c>
    </row>
    <row r="215" spans="1:6" ht="18" x14ac:dyDescent="0.3">
      <c r="A215" s="42" t="s">
        <v>26</v>
      </c>
      <c r="B215" s="6" t="s">
        <v>190</v>
      </c>
      <c r="C215" s="6" t="s">
        <v>27</v>
      </c>
      <c r="D215" s="27">
        <v>50872.6</v>
      </c>
      <c r="E215" s="27">
        <v>50872.6</v>
      </c>
      <c r="F215" s="43">
        <v>50872.6</v>
      </c>
    </row>
    <row r="216" spans="1:6" ht="18" x14ac:dyDescent="0.3">
      <c r="A216" s="42" t="s">
        <v>57</v>
      </c>
      <c r="B216" s="6" t="s">
        <v>191</v>
      </c>
      <c r="C216" s="7"/>
      <c r="D216" s="27">
        <f>D217</f>
        <v>33665</v>
      </c>
      <c r="E216" s="27">
        <f t="shared" ref="E216:F216" si="133">E217</f>
        <v>29490</v>
      </c>
      <c r="F216" s="43">
        <f t="shared" si="133"/>
        <v>23290</v>
      </c>
    </row>
    <row r="217" spans="1:6" ht="90" x14ac:dyDescent="0.3">
      <c r="A217" s="42" t="s">
        <v>192</v>
      </c>
      <c r="B217" s="6" t="s">
        <v>193</v>
      </c>
      <c r="C217" s="7"/>
      <c r="D217" s="27">
        <f>D218</f>
        <v>33665</v>
      </c>
      <c r="E217" s="27">
        <f t="shared" ref="E217:F217" si="134">E218</f>
        <v>29490</v>
      </c>
      <c r="F217" s="43">
        <f t="shared" si="134"/>
        <v>23290</v>
      </c>
    </row>
    <row r="218" spans="1:6" ht="54" x14ac:dyDescent="0.3">
      <c r="A218" s="42" t="s">
        <v>24</v>
      </c>
      <c r="B218" s="6" t="s">
        <v>193</v>
      </c>
      <c r="C218" s="6" t="s">
        <v>25</v>
      </c>
      <c r="D218" s="27">
        <f>D219</f>
        <v>33665</v>
      </c>
      <c r="E218" s="27">
        <f t="shared" ref="E218:F218" si="135">E219</f>
        <v>29490</v>
      </c>
      <c r="F218" s="43">
        <f t="shared" si="135"/>
        <v>23290</v>
      </c>
    </row>
    <row r="219" spans="1:6" ht="18" x14ac:dyDescent="0.3">
      <c r="A219" s="42" t="s">
        <v>26</v>
      </c>
      <c r="B219" s="6" t="s">
        <v>193</v>
      </c>
      <c r="C219" s="6" t="s">
        <v>27</v>
      </c>
      <c r="D219" s="27">
        <v>33665</v>
      </c>
      <c r="E219" s="27">
        <v>29490</v>
      </c>
      <c r="F219" s="43">
        <v>23290</v>
      </c>
    </row>
    <row r="220" spans="1:6" ht="36" x14ac:dyDescent="0.3">
      <c r="A220" s="49" t="s">
        <v>194</v>
      </c>
      <c r="B220" s="5" t="s">
        <v>195</v>
      </c>
      <c r="C220" s="5"/>
      <c r="D220" s="31">
        <f>D221</f>
        <v>85567.299999999988</v>
      </c>
      <c r="E220" s="31">
        <f t="shared" ref="E220:F220" si="136">E221</f>
        <v>85567.299999999988</v>
      </c>
      <c r="F220" s="50">
        <f t="shared" si="136"/>
        <v>85567.299999999988</v>
      </c>
    </row>
    <row r="221" spans="1:6" ht="54" x14ac:dyDescent="0.3">
      <c r="A221" s="42" t="s">
        <v>82</v>
      </c>
      <c r="B221" s="6" t="s">
        <v>196</v>
      </c>
      <c r="C221" s="7"/>
      <c r="D221" s="27">
        <f>D222+D225+D228+D231+D234</f>
        <v>85567.299999999988</v>
      </c>
      <c r="E221" s="27">
        <f t="shared" ref="E221:F221" si="137">E222+E225+E228+E231+E234</f>
        <v>85567.299999999988</v>
      </c>
      <c r="F221" s="43">
        <f t="shared" si="137"/>
        <v>85567.299999999988</v>
      </c>
    </row>
    <row r="222" spans="1:6" ht="36" x14ac:dyDescent="0.3">
      <c r="A222" s="42" t="s">
        <v>84</v>
      </c>
      <c r="B222" s="6" t="s">
        <v>197</v>
      </c>
      <c r="C222" s="7"/>
      <c r="D222" s="27">
        <f>D223</f>
        <v>15447.6</v>
      </c>
      <c r="E222" s="27">
        <f t="shared" ref="E222:F222" si="138">E223</f>
        <v>15447.6</v>
      </c>
      <c r="F222" s="43">
        <f t="shared" si="138"/>
        <v>15447.6</v>
      </c>
    </row>
    <row r="223" spans="1:6" ht="108" x14ac:dyDescent="0.3">
      <c r="A223" s="42" t="s">
        <v>68</v>
      </c>
      <c r="B223" s="6" t="s">
        <v>197</v>
      </c>
      <c r="C223" s="6" t="s">
        <v>69</v>
      </c>
      <c r="D223" s="27">
        <f>D224</f>
        <v>15447.6</v>
      </c>
      <c r="E223" s="27">
        <f t="shared" ref="E223:F223" si="139">E224</f>
        <v>15447.6</v>
      </c>
      <c r="F223" s="43">
        <f t="shared" si="139"/>
        <v>15447.6</v>
      </c>
    </row>
    <row r="224" spans="1:6" ht="54" x14ac:dyDescent="0.3">
      <c r="A224" s="42" t="s">
        <v>70</v>
      </c>
      <c r="B224" s="6" t="s">
        <v>197</v>
      </c>
      <c r="C224" s="6" t="s">
        <v>71</v>
      </c>
      <c r="D224" s="27">
        <v>15447.6</v>
      </c>
      <c r="E224" s="27">
        <v>15447.6</v>
      </c>
      <c r="F224" s="43">
        <v>15447.6</v>
      </c>
    </row>
    <row r="225" spans="1:6" ht="54" x14ac:dyDescent="0.3">
      <c r="A225" s="42" t="s">
        <v>198</v>
      </c>
      <c r="B225" s="6" t="s">
        <v>199</v>
      </c>
      <c r="C225" s="7"/>
      <c r="D225" s="27">
        <f>D226</f>
        <v>10751.9</v>
      </c>
      <c r="E225" s="27">
        <f t="shared" ref="E225:F225" si="140">E226</f>
        <v>10751.9</v>
      </c>
      <c r="F225" s="43">
        <f t="shared" si="140"/>
        <v>10751.9</v>
      </c>
    </row>
    <row r="226" spans="1:6" ht="108" x14ac:dyDescent="0.3">
      <c r="A226" s="42" t="s">
        <v>68</v>
      </c>
      <c r="B226" s="6" t="s">
        <v>199</v>
      </c>
      <c r="C226" s="6" t="s">
        <v>69</v>
      </c>
      <c r="D226" s="27">
        <f>D227</f>
        <v>10751.9</v>
      </c>
      <c r="E226" s="27">
        <f t="shared" ref="E226:F226" si="141">E227</f>
        <v>10751.9</v>
      </c>
      <c r="F226" s="43">
        <f t="shared" si="141"/>
        <v>10751.9</v>
      </c>
    </row>
    <row r="227" spans="1:6" ht="54" x14ac:dyDescent="0.3">
      <c r="A227" s="42" t="s">
        <v>70</v>
      </c>
      <c r="B227" s="6" t="s">
        <v>199</v>
      </c>
      <c r="C227" s="6" t="s">
        <v>71</v>
      </c>
      <c r="D227" s="27">
        <v>10751.9</v>
      </c>
      <c r="E227" s="27">
        <v>10751.9</v>
      </c>
      <c r="F227" s="43">
        <v>10751.9</v>
      </c>
    </row>
    <row r="228" spans="1:6" ht="72" x14ac:dyDescent="0.3">
      <c r="A228" s="42" t="s">
        <v>200</v>
      </c>
      <c r="B228" s="6" t="s">
        <v>201</v>
      </c>
      <c r="C228" s="7"/>
      <c r="D228" s="27">
        <f>D229</f>
        <v>2106.5</v>
      </c>
      <c r="E228" s="27">
        <f t="shared" ref="E228:F228" si="142">E229</f>
        <v>2106.5</v>
      </c>
      <c r="F228" s="43">
        <f t="shared" si="142"/>
        <v>2106.5</v>
      </c>
    </row>
    <row r="229" spans="1:6" ht="54" x14ac:dyDescent="0.3">
      <c r="A229" s="42" t="s">
        <v>72</v>
      </c>
      <c r="B229" s="6" t="s">
        <v>201</v>
      </c>
      <c r="C229" s="6" t="s">
        <v>73</v>
      </c>
      <c r="D229" s="27">
        <f>D230</f>
        <v>2106.5</v>
      </c>
      <c r="E229" s="27">
        <f t="shared" ref="E229:F229" si="143">E230</f>
        <v>2106.5</v>
      </c>
      <c r="F229" s="43">
        <f t="shared" si="143"/>
        <v>2106.5</v>
      </c>
    </row>
    <row r="230" spans="1:6" ht="54" x14ac:dyDescent="0.3">
      <c r="A230" s="42" t="s">
        <v>74</v>
      </c>
      <c r="B230" s="6" t="s">
        <v>201</v>
      </c>
      <c r="C230" s="6" t="s">
        <v>75</v>
      </c>
      <c r="D230" s="27">
        <v>2106.5</v>
      </c>
      <c r="E230" s="27">
        <v>2106.5</v>
      </c>
      <c r="F230" s="43">
        <v>2106.5</v>
      </c>
    </row>
    <row r="231" spans="1:6" ht="54" x14ac:dyDescent="0.3">
      <c r="A231" s="42" t="s">
        <v>202</v>
      </c>
      <c r="B231" s="6" t="s">
        <v>203</v>
      </c>
      <c r="C231" s="7"/>
      <c r="D231" s="27">
        <f>D232</f>
        <v>1850</v>
      </c>
      <c r="E231" s="27">
        <f t="shared" ref="E231:F231" si="144">E232</f>
        <v>1850</v>
      </c>
      <c r="F231" s="43">
        <f t="shared" si="144"/>
        <v>1850</v>
      </c>
    </row>
    <row r="232" spans="1:6" ht="18" x14ac:dyDescent="0.3">
      <c r="A232" s="42" t="s">
        <v>88</v>
      </c>
      <c r="B232" s="6" t="s">
        <v>203</v>
      </c>
      <c r="C232" s="6" t="s">
        <v>89</v>
      </c>
      <c r="D232" s="27">
        <f>D233</f>
        <v>1850</v>
      </c>
      <c r="E232" s="27">
        <f t="shared" ref="E232:F232" si="145">E233</f>
        <v>1850</v>
      </c>
      <c r="F232" s="43">
        <f t="shared" si="145"/>
        <v>1850</v>
      </c>
    </row>
    <row r="233" spans="1:6" ht="18" x14ac:dyDescent="0.3">
      <c r="A233" s="42" t="s">
        <v>90</v>
      </c>
      <c r="B233" s="6" t="s">
        <v>203</v>
      </c>
      <c r="C233" s="6" t="s">
        <v>91</v>
      </c>
      <c r="D233" s="27">
        <v>1850</v>
      </c>
      <c r="E233" s="27">
        <v>1850</v>
      </c>
      <c r="F233" s="43">
        <v>1850</v>
      </c>
    </row>
    <row r="234" spans="1:6" ht="36" x14ac:dyDescent="0.3">
      <c r="A234" s="42" t="s">
        <v>204</v>
      </c>
      <c r="B234" s="6" t="s">
        <v>205</v>
      </c>
      <c r="C234" s="7"/>
      <c r="D234" s="27">
        <f>D235+D237+D239+D241</f>
        <v>55411.299999999996</v>
      </c>
      <c r="E234" s="27">
        <f t="shared" ref="E234:F234" si="146">E235+E237+E239+E241</f>
        <v>55411.299999999996</v>
      </c>
      <c r="F234" s="43">
        <f t="shared" si="146"/>
        <v>55411.299999999996</v>
      </c>
    </row>
    <row r="235" spans="1:6" ht="108" x14ac:dyDescent="0.3">
      <c r="A235" s="42" t="s">
        <v>68</v>
      </c>
      <c r="B235" s="6" t="s">
        <v>205</v>
      </c>
      <c r="C235" s="6" t="s">
        <v>69</v>
      </c>
      <c r="D235" s="27">
        <f>D236</f>
        <v>30128.9</v>
      </c>
      <c r="E235" s="27">
        <f t="shared" ref="E235:F235" si="147">E236</f>
        <v>30128.9</v>
      </c>
      <c r="F235" s="43">
        <f t="shared" si="147"/>
        <v>30128.9</v>
      </c>
    </row>
    <row r="236" spans="1:6" ht="36" x14ac:dyDescent="0.3">
      <c r="A236" s="42" t="s">
        <v>86</v>
      </c>
      <c r="B236" s="6" t="s">
        <v>205</v>
      </c>
      <c r="C236" s="6" t="s">
        <v>87</v>
      </c>
      <c r="D236" s="27">
        <v>30128.9</v>
      </c>
      <c r="E236" s="27">
        <v>30128.9</v>
      </c>
      <c r="F236" s="43">
        <v>30128.9</v>
      </c>
    </row>
    <row r="237" spans="1:6" ht="54" x14ac:dyDescent="0.3">
      <c r="A237" s="42" t="s">
        <v>72</v>
      </c>
      <c r="B237" s="6" t="s">
        <v>205</v>
      </c>
      <c r="C237" s="6" t="s">
        <v>73</v>
      </c>
      <c r="D237" s="27">
        <f>D238</f>
        <v>4742.2</v>
      </c>
      <c r="E237" s="27">
        <f t="shared" ref="E237:F237" si="148">E238</f>
        <v>4742.2</v>
      </c>
      <c r="F237" s="43">
        <f t="shared" si="148"/>
        <v>4742.2</v>
      </c>
    </row>
    <row r="238" spans="1:6" ht="54" x14ac:dyDescent="0.3">
      <c r="A238" s="42" t="s">
        <v>74</v>
      </c>
      <c r="B238" s="6" t="s">
        <v>205</v>
      </c>
      <c r="C238" s="6" t="s">
        <v>75</v>
      </c>
      <c r="D238" s="27">
        <v>4742.2</v>
      </c>
      <c r="E238" s="27">
        <v>4742.2</v>
      </c>
      <c r="F238" s="43">
        <v>4742.2</v>
      </c>
    </row>
    <row r="239" spans="1:6" ht="54" x14ac:dyDescent="0.3">
      <c r="A239" s="42" t="s">
        <v>24</v>
      </c>
      <c r="B239" s="6" t="s">
        <v>205</v>
      </c>
      <c r="C239" s="6" t="s">
        <v>25</v>
      </c>
      <c r="D239" s="27">
        <f>D240</f>
        <v>20538.3</v>
      </c>
      <c r="E239" s="27">
        <f t="shared" ref="E239:F239" si="149">E240</f>
        <v>20538.3</v>
      </c>
      <c r="F239" s="43">
        <f t="shared" si="149"/>
        <v>20538.3</v>
      </c>
    </row>
    <row r="240" spans="1:6" ht="18" x14ac:dyDescent="0.3">
      <c r="A240" s="42" t="s">
        <v>26</v>
      </c>
      <c r="B240" s="6" t="s">
        <v>205</v>
      </c>
      <c r="C240" s="6" t="s">
        <v>27</v>
      </c>
      <c r="D240" s="27">
        <v>20538.3</v>
      </c>
      <c r="E240" s="27">
        <v>20538.3</v>
      </c>
      <c r="F240" s="43">
        <v>20538.3</v>
      </c>
    </row>
    <row r="241" spans="1:6" ht="18" x14ac:dyDescent="0.3">
      <c r="A241" s="42" t="s">
        <v>88</v>
      </c>
      <c r="B241" s="6" t="s">
        <v>205</v>
      </c>
      <c r="C241" s="6" t="s">
        <v>89</v>
      </c>
      <c r="D241" s="27">
        <f>D242</f>
        <v>1.9</v>
      </c>
      <c r="E241" s="27">
        <f t="shared" ref="E241:F241" si="150">E242</f>
        <v>1.9</v>
      </c>
      <c r="F241" s="43">
        <f t="shared" si="150"/>
        <v>1.9</v>
      </c>
    </row>
    <row r="242" spans="1:6" ht="18.600000000000001" thickBot="1" x14ac:dyDescent="0.35">
      <c r="A242" s="44" t="s">
        <v>90</v>
      </c>
      <c r="B242" s="8" t="s">
        <v>205</v>
      </c>
      <c r="C242" s="8" t="s">
        <v>91</v>
      </c>
      <c r="D242" s="28">
        <v>1.9</v>
      </c>
      <c r="E242" s="28">
        <v>1.9</v>
      </c>
      <c r="F242" s="45">
        <v>1.9</v>
      </c>
    </row>
    <row r="243" spans="1:6" ht="35.4" thickBot="1" x14ac:dyDescent="0.35">
      <c r="A243" s="46" t="s">
        <v>206</v>
      </c>
      <c r="B243" s="12" t="s">
        <v>207</v>
      </c>
      <c r="C243" s="12"/>
      <c r="D243" s="29">
        <f>D244+D258+D269</f>
        <v>165237.9</v>
      </c>
      <c r="E243" s="29">
        <f t="shared" ref="E243:F243" si="151">E244+E258+E269</f>
        <v>171975.1</v>
      </c>
      <c r="F243" s="47">
        <f t="shared" si="151"/>
        <v>174786.6</v>
      </c>
    </row>
    <row r="244" spans="1:6" ht="36" x14ac:dyDescent="0.3">
      <c r="A244" s="40" t="s">
        <v>208</v>
      </c>
      <c r="B244" s="11" t="s">
        <v>209</v>
      </c>
      <c r="C244" s="11"/>
      <c r="D244" s="26">
        <f>D245+D254</f>
        <v>128437</v>
      </c>
      <c r="E244" s="26">
        <f t="shared" ref="E244:F244" si="152">E245+E254</f>
        <v>135146</v>
      </c>
      <c r="F244" s="41">
        <f t="shared" si="152"/>
        <v>139129</v>
      </c>
    </row>
    <row r="245" spans="1:6" ht="108" x14ac:dyDescent="0.3">
      <c r="A245" s="42" t="s">
        <v>210</v>
      </c>
      <c r="B245" s="6" t="s">
        <v>211</v>
      </c>
      <c r="C245" s="7"/>
      <c r="D245" s="27">
        <f>D246+D249</f>
        <v>98937</v>
      </c>
      <c r="E245" s="27">
        <f t="shared" ref="E245:F245" si="153">E246+E249</f>
        <v>105646</v>
      </c>
      <c r="F245" s="43">
        <f t="shared" si="153"/>
        <v>109629</v>
      </c>
    </row>
    <row r="246" spans="1:6" ht="54" x14ac:dyDescent="0.3">
      <c r="A246" s="42" t="s">
        <v>212</v>
      </c>
      <c r="B246" s="6" t="s">
        <v>213</v>
      </c>
      <c r="C246" s="7"/>
      <c r="D246" s="27">
        <f>D247</f>
        <v>90411</v>
      </c>
      <c r="E246" s="27">
        <f t="shared" ref="E246:F246" si="154">E247</f>
        <v>97120</v>
      </c>
      <c r="F246" s="43">
        <f t="shared" si="154"/>
        <v>101103</v>
      </c>
    </row>
    <row r="247" spans="1:6" ht="36" x14ac:dyDescent="0.3">
      <c r="A247" s="42" t="s">
        <v>12</v>
      </c>
      <c r="B247" s="6" t="s">
        <v>213</v>
      </c>
      <c r="C247" s="6" t="s">
        <v>13</v>
      </c>
      <c r="D247" s="27">
        <f>D248</f>
        <v>90411</v>
      </c>
      <c r="E247" s="27">
        <f t="shared" ref="E247:F247" si="155">E248</f>
        <v>97120</v>
      </c>
      <c r="F247" s="43">
        <f t="shared" si="155"/>
        <v>101103</v>
      </c>
    </row>
    <row r="248" spans="1:6" ht="54" x14ac:dyDescent="0.3">
      <c r="A248" s="42" t="s">
        <v>14</v>
      </c>
      <c r="B248" s="6" t="s">
        <v>213</v>
      </c>
      <c r="C248" s="6" t="s">
        <v>15</v>
      </c>
      <c r="D248" s="27">
        <v>90411</v>
      </c>
      <c r="E248" s="27">
        <v>97120</v>
      </c>
      <c r="F248" s="43">
        <v>101103</v>
      </c>
    </row>
    <row r="249" spans="1:6" ht="54" x14ac:dyDescent="0.3">
      <c r="A249" s="42" t="s">
        <v>214</v>
      </c>
      <c r="B249" s="6" t="s">
        <v>215</v>
      </c>
      <c r="C249" s="7"/>
      <c r="D249" s="27">
        <f>D250+D252</f>
        <v>8526</v>
      </c>
      <c r="E249" s="27">
        <f t="shared" ref="E249:F249" si="156">E250+E252</f>
        <v>8526</v>
      </c>
      <c r="F249" s="43">
        <f t="shared" si="156"/>
        <v>8526</v>
      </c>
    </row>
    <row r="250" spans="1:6" ht="108" x14ac:dyDescent="0.3">
      <c r="A250" s="42" t="s">
        <v>68</v>
      </c>
      <c r="B250" s="6" t="s">
        <v>215</v>
      </c>
      <c r="C250" s="6" t="s">
        <v>69</v>
      </c>
      <c r="D250" s="27">
        <f>D251</f>
        <v>7782</v>
      </c>
      <c r="E250" s="27">
        <f t="shared" ref="E250:F250" si="157">E251</f>
        <v>7782</v>
      </c>
      <c r="F250" s="43">
        <f t="shared" si="157"/>
        <v>7782</v>
      </c>
    </row>
    <row r="251" spans="1:6" ht="54" x14ac:dyDescent="0.3">
      <c r="A251" s="42" t="s">
        <v>70</v>
      </c>
      <c r="B251" s="6" t="s">
        <v>215</v>
      </c>
      <c r="C251" s="6" t="s">
        <v>71</v>
      </c>
      <c r="D251" s="27">
        <v>7782</v>
      </c>
      <c r="E251" s="27">
        <v>7782</v>
      </c>
      <c r="F251" s="43">
        <v>7782</v>
      </c>
    </row>
    <row r="252" spans="1:6" ht="54" x14ac:dyDescent="0.3">
      <c r="A252" s="42" t="s">
        <v>72</v>
      </c>
      <c r="B252" s="6" t="s">
        <v>215</v>
      </c>
      <c r="C252" s="6" t="s">
        <v>73</v>
      </c>
      <c r="D252" s="27">
        <f>D253</f>
        <v>744</v>
      </c>
      <c r="E252" s="27">
        <f t="shared" ref="E252:F252" si="158">E253</f>
        <v>744</v>
      </c>
      <c r="F252" s="43">
        <f t="shared" si="158"/>
        <v>744</v>
      </c>
    </row>
    <row r="253" spans="1:6" ht="54" x14ac:dyDescent="0.3">
      <c r="A253" s="42" t="s">
        <v>74</v>
      </c>
      <c r="B253" s="6" t="s">
        <v>215</v>
      </c>
      <c r="C253" s="6" t="s">
        <v>75</v>
      </c>
      <c r="D253" s="27">
        <v>744</v>
      </c>
      <c r="E253" s="27">
        <v>744</v>
      </c>
      <c r="F253" s="43">
        <v>744</v>
      </c>
    </row>
    <row r="254" spans="1:6" ht="72" x14ac:dyDescent="0.3">
      <c r="A254" s="42" t="s">
        <v>216</v>
      </c>
      <c r="B254" s="6" t="s">
        <v>217</v>
      </c>
      <c r="C254" s="7"/>
      <c r="D254" s="27">
        <f>D255</f>
        <v>29500</v>
      </c>
      <c r="E254" s="27">
        <f t="shared" ref="E254:F254" si="159">E255</f>
        <v>29500</v>
      </c>
      <c r="F254" s="43">
        <f t="shared" si="159"/>
        <v>29500</v>
      </c>
    </row>
    <row r="255" spans="1:6" ht="72" x14ac:dyDescent="0.3">
      <c r="A255" s="42" t="s">
        <v>218</v>
      </c>
      <c r="B255" s="6" t="s">
        <v>219</v>
      </c>
      <c r="C255" s="7"/>
      <c r="D255" s="27">
        <f>D256</f>
        <v>29500</v>
      </c>
      <c r="E255" s="27">
        <f t="shared" ref="E255:F255" si="160">E256</f>
        <v>29500</v>
      </c>
      <c r="F255" s="43">
        <f t="shared" si="160"/>
        <v>29500</v>
      </c>
    </row>
    <row r="256" spans="1:6" ht="36" x14ac:dyDescent="0.3">
      <c r="A256" s="42" t="s">
        <v>12</v>
      </c>
      <c r="B256" s="6" t="s">
        <v>219</v>
      </c>
      <c r="C256" s="6" t="s">
        <v>13</v>
      </c>
      <c r="D256" s="27">
        <f>D257</f>
        <v>29500</v>
      </c>
      <c r="E256" s="27">
        <f t="shared" ref="E256:F256" si="161">E257</f>
        <v>29500</v>
      </c>
      <c r="F256" s="43">
        <f t="shared" si="161"/>
        <v>29500</v>
      </c>
    </row>
    <row r="257" spans="1:6" ht="36" x14ac:dyDescent="0.3">
      <c r="A257" s="42" t="s">
        <v>125</v>
      </c>
      <c r="B257" s="6" t="s">
        <v>219</v>
      </c>
      <c r="C257" s="6" t="s">
        <v>126</v>
      </c>
      <c r="D257" s="27">
        <v>29500</v>
      </c>
      <c r="E257" s="27">
        <v>29500</v>
      </c>
      <c r="F257" s="43">
        <v>29500</v>
      </c>
    </row>
    <row r="258" spans="1:6" ht="18" x14ac:dyDescent="0.3">
      <c r="A258" s="49" t="s">
        <v>220</v>
      </c>
      <c r="B258" s="5" t="s">
        <v>221</v>
      </c>
      <c r="C258" s="5"/>
      <c r="D258" s="31">
        <f>D259</f>
        <v>4571.8999999999996</v>
      </c>
      <c r="E258" s="31">
        <f t="shared" ref="E258:F258" si="162">E259</f>
        <v>4600.1000000000004</v>
      </c>
      <c r="F258" s="50">
        <f t="shared" si="162"/>
        <v>3428.6</v>
      </c>
    </row>
    <row r="259" spans="1:6" ht="72" x14ac:dyDescent="0.3">
      <c r="A259" s="42" t="s">
        <v>222</v>
      </c>
      <c r="B259" s="6" t="s">
        <v>223</v>
      </c>
      <c r="C259" s="7"/>
      <c r="D259" s="27">
        <f>D260+D263+D266</f>
        <v>4571.8999999999996</v>
      </c>
      <c r="E259" s="27">
        <f t="shared" ref="E259:F259" si="163">E260+E263+E266</f>
        <v>4600.1000000000004</v>
      </c>
      <c r="F259" s="43">
        <f t="shared" si="163"/>
        <v>3428.6</v>
      </c>
    </row>
    <row r="260" spans="1:6" ht="72" x14ac:dyDescent="0.3">
      <c r="A260" s="42" t="s">
        <v>224</v>
      </c>
      <c r="B260" s="6" t="s">
        <v>225</v>
      </c>
      <c r="C260" s="7"/>
      <c r="D260" s="27">
        <f>D261</f>
        <v>1248.9000000000001</v>
      </c>
      <c r="E260" s="27">
        <f t="shared" ref="E260:F260" si="164">E261</f>
        <v>1750</v>
      </c>
      <c r="F260" s="43">
        <f t="shared" si="164"/>
        <v>2000</v>
      </c>
    </row>
    <row r="261" spans="1:6" ht="54" x14ac:dyDescent="0.3">
      <c r="A261" s="42" t="s">
        <v>24</v>
      </c>
      <c r="B261" s="6" t="s">
        <v>225</v>
      </c>
      <c r="C261" s="6" t="s">
        <v>25</v>
      </c>
      <c r="D261" s="27">
        <f>D262</f>
        <v>1248.9000000000001</v>
      </c>
      <c r="E261" s="27">
        <f t="shared" ref="E261:F261" si="165">E262</f>
        <v>1750</v>
      </c>
      <c r="F261" s="43">
        <f t="shared" si="165"/>
        <v>2000</v>
      </c>
    </row>
    <row r="262" spans="1:6" ht="18" x14ac:dyDescent="0.3">
      <c r="A262" s="42" t="s">
        <v>26</v>
      </c>
      <c r="B262" s="6" t="s">
        <v>225</v>
      </c>
      <c r="C262" s="6" t="s">
        <v>27</v>
      </c>
      <c r="D262" s="27">
        <v>1248.9000000000001</v>
      </c>
      <c r="E262" s="27">
        <v>1750</v>
      </c>
      <c r="F262" s="43">
        <v>2000</v>
      </c>
    </row>
    <row r="263" spans="1:6" ht="90" x14ac:dyDescent="0.3">
      <c r="A263" s="42" t="s">
        <v>760</v>
      </c>
      <c r="B263" s="6" t="s">
        <v>226</v>
      </c>
      <c r="C263" s="7"/>
      <c r="D263" s="27">
        <f>D264</f>
        <v>0</v>
      </c>
      <c r="E263" s="27">
        <f t="shared" ref="E263:F263" si="166">E264</f>
        <v>0</v>
      </c>
      <c r="F263" s="43">
        <f t="shared" si="166"/>
        <v>1428.6</v>
      </c>
    </row>
    <row r="264" spans="1:6" ht="54" x14ac:dyDescent="0.3">
      <c r="A264" s="42" t="s">
        <v>24</v>
      </c>
      <c r="B264" s="6" t="s">
        <v>226</v>
      </c>
      <c r="C264" s="6" t="s">
        <v>25</v>
      </c>
      <c r="D264" s="27">
        <f>D265</f>
        <v>0</v>
      </c>
      <c r="E264" s="27">
        <f t="shared" ref="E264:F264" si="167">E265</f>
        <v>0</v>
      </c>
      <c r="F264" s="43">
        <f t="shared" si="167"/>
        <v>1428.6</v>
      </c>
    </row>
    <row r="265" spans="1:6" ht="18" x14ac:dyDescent="0.3">
      <c r="A265" s="42" t="s">
        <v>26</v>
      </c>
      <c r="B265" s="6" t="s">
        <v>226</v>
      </c>
      <c r="C265" s="6" t="s">
        <v>27</v>
      </c>
      <c r="D265" s="27">
        <v>0</v>
      </c>
      <c r="E265" s="27">
        <v>0</v>
      </c>
      <c r="F265" s="43">
        <v>1428.6</v>
      </c>
    </row>
    <row r="266" spans="1:6" ht="198" x14ac:dyDescent="0.3">
      <c r="A266" s="42" t="s">
        <v>227</v>
      </c>
      <c r="B266" s="6" t="s">
        <v>228</v>
      </c>
      <c r="C266" s="7"/>
      <c r="D266" s="27">
        <f>D267</f>
        <v>3323</v>
      </c>
      <c r="E266" s="27">
        <f t="shared" ref="E266:F266" si="168">E267</f>
        <v>2850.1</v>
      </c>
      <c r="F266" s="43">
        <f t="shared" si="168"/>
        <v>0</v>
      </c>
    </row>
    <row r="267" spans="1:6" ht="54" x14ac:dyDescent="0.3">
      <c r="A267" s="42" t="s">
        <v>24</v>
      </c>
      <c r="B267" s="6" t="s">
        <v>228</v>
      </c>
      <c r="C267" s="6" t="s">
        <v>25</v>
      </c>
      <c r="D267" s="27">
        <f>D268</f>
        <v>3323</v>
      </c>
      <c r="E267" s="27">
        <f t="shared" ref="E267:F267" si="169">E268</f>
        <v>2850.1</v>
      </c>
      <c r="F267" s="43">
        <f t="shared" si="169"/>
        <v>0</v>
      </c>
    </row>
    <row r="268" spans="1:6" ht="18" x14ac:dyDescent="0.3">
      <c r="A268" s="42" t="s">
        <v>26</v>
      </c>
      <c r="B268" s="6" t="s">
        <v>228</v>
      </c>
      <c r="C268" s="6" t="s">
        <v>27</v>
      </c>
      <c r="D268" s="27">
        <f>3323.1-0.1</f>
        <v>3323</v>
      </c>
      <c r="E268" s="27">
        <f>2850+0.1</f>
        <v>2850.1</v>
      </c>
      <c r="F268" s="43">
        <v>0</v>
      </c>
    </row>
    <row r="269" spans="1:6" ht="36" x14ac:dyDescent="0.3">
      <c r="A269" s="49" t="s">
        <v>229</v>
      </c>
      <c r="B269" s="5" t="s">
        <v>230</v>
      </c>
      <c r="C269" s="5"/>
      <c r="D269" s="31">
        <f>D270</f>
        <v>32229</v>
      </c>
      <c r="E269" s="31">
        <f t="shared" ref="E269:F269" si="170">E270</f>
        <v>32229</v>
      </c>
      <c r="F269" s="50">
        <f t="shared" si="170"/>
        <v>32229</v>
      </c>
    </row>
    <row r="270" spans="1:6" ht="72" x14ac:dyDescent="0.3">
      <c r="A270" s="42" t="s">
        <v>231</v>
      </c>
      <c r="B270" s="6" t="s">
        <v>232</v>
      </c>
      <c r="C270" s="7"/>
      <c r="D270" s="27">
        <f>D271+D276</f>
        <v>32229</v>
      </c>
      <c r="E270" s="27">
        <f t="shared" ref="E270:F270" si="171">E271+E276</f>
        <v>32229</v>
      </c>
      <c r="F270" s="43">
        <f t="shared" si="171"/>
        <v>32229</v>
      </c>
    </row>
    <row r="271" spans="1:6" ht="54" x14ac:dyDescent="0.3">
      <c r="A271" s="42" t="s">
        <v>233</v>
      </c>
      <c r="B271" s="6" t="s">
        <v>234</v>
      </c>
      <c r="C271" s="7"/>
      <c r="D271" s="27">
        <f>D272+D274</f>
        <v>6500</v>
      </c>
      <c r="E271" s="27">
        <f t="shared" ref="E271:F271" si="172">E272+E274</f>
        <v>6500</v>
      </c>
      <c r="F271" s="43">
        <f t="shared" si="172"/>
        <v>6500</v>
      </c>
    </row>
    <row r="272" spans="1:6" ht="54" x14ac:dyDescent="0.3">
      <c r="A272" s="42" t="s">
        <v>72</v>
      </c>
      <c r="B272" s="6" t="s">
        <v>234</v>
      </c>
      <c r="C272" s="6" t="s">
        <v>73</v>
      </c>
      <c r="D272" s="27">
        <f>D273</f>
        <v>6000</v>
      </c>
      <c r="E272" s="27">
        <f t="shared" ref="E272:F272" si="173">E273</f>
        <v>6000</v>
      </c>
      <c r="F272" s="43">
        <f t="shared" si="173"/>
        <v>6000</v>
      </c>
    </row>
    <row r="273" spans="1:6" ht="54" x14ac:dyDescent="0.3">
      <c r="A273" s="42" t="s">
        <v>74</v>
      </c>
      <c r="B273" s="6" t="s">
        <v>234</v>
      </c>
      <c r="C273" s="6" t="s">
        <v>75</v>
      </c>
      <c r="D273" s="27">
        <v>6000</v>
      </c>
      <c r="E273" s="27">
        <v>6000</v>
      </c>
      <c r="F273" s="43">
        <v>6000</v>
      </c>
    </row>
    <row r="274" spans="1:6" ht="36" x14ac:dyDescent="0.3">
      <c r="A274" s="42" t="s">
        <v>12</v>
      </c>
      <c r="B274" s="6" t="s">
        <v>234</v>
      </c>
      <c r="C274" s="6" t="s">
        <v>13</v>
      </c>
      <c r="D274" s="27">
        <f>D275</f>
        <v>500</v>
      </c>
      <c r="E274" s="27">
        <f t="shared" ref="E274:F274" si="174">E275</f>
        <v>500</v>
      </c>
      <c r="F274" s="43">
        <f t="shared" si="174"/>
        <v>500</v>
      </c>
    </row>
    <row r="275" spans="1:6" ht="54" x14ac:dyDescent="0.3">
      <c r="A275" s="42" t="s">
        <v>14</v>
      </c>
      <c r="B275" s="6" t="s">
        <v>234</v>
      </c>
      <c r="C275" s="6" t="s">
        <v>15</v>
      </c>
      <c r="D275" s="27">
        <v>500</v>
      </c>
      <c r="E275" s="27">
        <v>500</v>
      </c>
      <c r="F275" s="43">
        <v>500</v>
      </c>
    </row>
    <row r="276" spans="1:6" ht="36" x14ac:dyDescent="0.3">
      <c r="A276" s="42" t="s">
        <v>235</v>
      </c>
      <c r="B276" s="6" t="s">
        <v>236</v>
      </c>
      <c r="C276" s="7"/>
      <c r="D276" s="27">
        <f>D277+D279+D281</f>
        <v>25729</v>
      </c>
      <c r="E276" s="27">
        <f t="shared" ref="E276:F276" si="175">E277+E279+E281</f>
        <v>25729</v>
      </c>
      <c r="F276" s="43">
        <f t="shared" si="175"/>
        <v>25729</v>
      </c>
    </row>
    <row r="277" spans="1:6" ht="54" x14ac:dyDescent="0.3">
      <c r="A277" s="42" t="s">
        <v>72</v>
      </c>
      <c r="B277" s="6" t="s">
        <v>236</v>
      </c>
      <c r="C277" s="6" t="s">
        <v>73</v>
      </c>
      <c r="D277" s="27">
        <f>D278</f>
        <v>17729</v>
      </c>
      <c r="E277" s="27">
        <f t="shared" ref="E277:F277" si="176">E278</f>
        <v>17729</v>
      </c>
      <c r="F277" s="43">
        <f t="shared" si="176"/>
        <v>17729</v>
      </c>
    </row>
    <row r="278" spans="1:6" ht="54" x14ac:dyDescent="0.3">
      <c r="A278" s="42" t="s">
        <v>74</v>
      </c>
      <c r="B278" s="6" t="s">
        <v>236</v>
      </c>
      <c r="C278" s="6" t="s">
        <v>75</v>
      </c>
      <c r="D278" s="27">
        <v>17729</v>
      </c>
      <c r="E278" s="27">
        <v>17729</v>
      </c>
      <c r="F278" s="43">
        <v>17729</v>
      </c>
    </row>
    <row r="279" spans="1:6" ht="36" x14ac:dyDescent="0.3">
      <c r="A279" s="42" t="s">
        <v>12</v>
      </c>
      <c r="B279" s="6" t="s">
        <v>236</v>
      </c>
      <c r="C279" s="6" t="s">
        <v>13</v>
      </c>
      <c r="D279" s="27">
        <f>D280</f>
        <v>1000</v>
      </c>
      <c r="E279" s="27">
        <f t="shared" ref="E279:F279" si="177">E280</f>
        <v>1000</v>
      </c>
      <c r="F279" s="43">
        <f t="shared" si="177"/>
        <v>1000</v>
      </c>
    </row>
    <row r="280" spans="1:6" ht="54" x14ac:dyDescent="0.3">
      <c r="A280" s="42" t="s">
        <v>14</v>
      </c>
      <c r="B280" s="6" t="s">
        <v>236</v>
      </c>
      <c r="C280" s="6" t="s">
        <v>15</v>
      </c>
      <c r="D280" s="27">
        <v>1000</v>
      </c>
      <c r="E280" s="27">
        <v>1000</v>
      </c>
      <c r="F280" s="43">
        <v>1000</v>
      </c>
    </row>
    <row r="281" spans="1:6" ht="54" x14ac:dyDescent="0.3">
      <c r="A281" s="42" t="s">
        <v>24</v>
      </c>
      <c r="B281" s="6" t="s">
        <v>236</v>
      </c>
      <c r="C281" s="6" t="s">
        <v>25</v>
      </c>
      <c r="D281" s="27">
        <f>D282</f>
        <v>7000</v>
      </c>
      <c r="E281" s="27">
        <f t="shared" ref="E281:F281" si="178">E282</f>
        <v>7000</v>
      </c>
      <c r="F281" s="43">
        <f t="shared" si="178"/>
        <v>7000</v>
      </c>
    </row>
    <row r="282" spans="1:6" ht="18.600000000000001" thickBot="1" x14ac:dyDescent="0.35">
      <c r="A282" s="44" t="s">
        <v>26</v>
      </c>
      <c r="B282" s="8" t="s">
        <v>236</v>
      </c>
      <c r="C282" s="8" t="s">
        <v>27</v>
      </c>
      <c r="D282" s="28">
        <v>7000</v>
      </c>
      <c r="E282" s="28">
        <v>7000</v>
      </c>
      <c r="F282" s="45">
        <v>7000</v>
      </c>
    </row>
    <row r="283" spans="1:6" ht="18" thickBot="1" x14ac:dyDescent="0.35">
      <c r="A283" s="46" t="s">
        <v>237</v>
      </c>
      <c r="B283" s="12" t="s">
        <v>238</v>
      </c>
      <c r="C283" s="12"/>
      <c r="D283" s="29">
        <f>D284+D304</f>
        <v>316160.59999999998</v>
      </c>
      <c r="E283" s="29">
        <f t="shared" ref="E283:F283" si="179">E284+E304</f>
        <v>315160.59999999998</v>
      </c>
      <c r="F283" s="47">
        <f t="shared" si="179"/>
        <v>298160.59999999998</v>
      </c>
    </row>
    <row r="284" spans="1:6" ht="36" x14ac:dyDescent="0.3">
      <c r="A284" s="40" t="s">
        <v>239</v>
      </c>
      <c r="B284" s="11" t="s">
        <v>240</v>
      </c>
      <c r="C284" s="11"/>
      <c r="D284" s="26">
        <f>D285+D300</f>
        <v>181012.9</v>
      </c>
      <c r="E284" s="26">
        <f t="shared" ref="E284:F284" si="180">E285+E300</f>
        <v>180012.9</v>
      </c>
      <c r="F284" s="41">
        <f t="shared" si="180"/>
        <v>163012.9</v>
      </c>
    </row>
    <row r="285" spans="1:6" ht="72" x14ac:dyDescent="0.3">
      <c r="A285" s="42" t="s">
        <v>241</v>
      </c>
      <c r="B285" s="6" t="s">
        <v>242</v>
      </c>
      <c r="C285" s="7"/>
      <c r="D285" s="27">
        <f>D286+D292</f>
        <v>158012.9</v>
      </c>
      <c r="E285" s="27">
        <f t="shared" ref="E285:F285" si="181">E286+E292</f>
        <v>158012.9</v>
      </c>
      <c r="F285" s="43">
        <f t="shared" si="181"/>
        <v>158012.9</v>
      </c>
    </row>
    <row r="286" spans="1:6" ht="54" x14ac:dyDescent="0.3">
      <c r="A286" s="42" t="s">
        <v>243</v>
      </c>
      <c r="B286" s="6" t="s">
        <v>244</v>
      </c>
      <c r="C286" s="7"/>
      <c r="D286" s="27">
        <f>D287+D289</f>
        <v>12230</v>
      </c>
      <c r="E286" s="27">
        <f t="shared" ref="E286:F286" si="182">E287+E289</f>
        <v>12230</v>
      </c>
      <c r="F286" s="43">
        <f t="shared" si="182"/>
        <v>12230</v>
      </c>
    </row>
    <row r="287" spans="1:6" ht="54" x14ac:dyDescent="0.3">
      <c r="A287" s="42" t="s">
        <v>72</v>
      </c>
      <c r="B287" s="6" t="s">
        <v>244</v>
      </c>
      <c r="C287" s="6" t="s">
        <v>73</v>
      </c>
      <c r="D287" s="27">
        <f>D288</f>
        <v>1510</v>
      </c>
      <c r="E287" s="27">
        <f t="shared" ref="E287:F287" si="183">E288</f>
        <v>1510</v>
      </c>
      <c r="F287" s="43">
        <f t="shared" si="183"/>
        <v>1510</v>
      </c>
    </row>
    <row r="288" spans="1:6" ht="54" x14ac:dyDescent="0.3">
      <c r="A288" s="42" t="s">
        <v>74</v>
      </c>
      <c r="B288" s="6" t="s">
        <v>244</v>
      </c>
      <c r="C288" s="6" t="s">
        <v>75</v>
      </c>
      <c r="D288" s="27">
        <v>1510</v>
      </c>
      <c r="E288" s="27">
        <v>1510</v>
      </c>
      <c r="F288" s="43">
        <v>1510</v>
      </c>
    </row>
    <row r="289" spans="1:6" ht="54" x14ac:dyDescent="0.3">
      <c r="A289" s="42" t="s">
        <v>24</v>
      </c>
      <c r="B289" s="6" t="s">
        <v>244</v>
      </c>
      <c r="C289" s="6" t="s">
        <v>25</v>
      </c>
      <c r="D289" s="27">
        <f>D290+D291</f>
        <v>10720</v>
      </c>
      <c r="E289" s="27">
        <f t="shared" ref="E289:F289" si="184">E290+E291</f>
        <v>10720</v>
      </c>
      <c r="F289" s="43">
        <f t="shared" si="184"/>
        <v>10720</v>
      </c>
    </row>
    <row r="290" spans="1:6" ht="18" x14ac:dyDescent="0.3">
      <c r="A290" s="42" t="s">
        <v>26</v>
      </c>
      <c r="B290" s="6" t="s">
        <v>244</v>
      </c>
      <c r="C290" s="6" t="s">
        <v>27</v>
      </c>
      <c r="D290" s="27">
        <v>9690</v>
      </c>
      <c r="E290" s="27">
        <v>9690</v>
      </c>
      <c r="F290" s="43">
        <v>9690</v>
      </c>
    </row>
    <row r="291" spans="1:6" ht="18" x14ac:dyDescent="0.3">
      <c r="A291" s="42" t="s">
        <v>101</v>
      </c>
      <c r="B291" s="6" t="s">
        <v>244</v>
      </c>
      <c r="C291" s="6" t="s">
        <v>102</v>
      </c>
      <c r="D291" s="27">
        <v>1030</v>
      </c>
      <c r="E291" s="27">
        <v>1030</v>
      </c>
      <c r="F291" s="43">
        <v>1030</v>
      </c>
    </row>
    <row r="292" spans="1:6" ht="72" x14ac:dyDescent="0.3">
      <c r="A292" s="42" t="s">
        <v>245</v>
      </c>
      <c r="B292" s="6" t="s">
        <v>246</v>
      </c>
      <c r="C292" s="7"/>
      <c r="D292" s="27">
        <f>D293+D295+D297</f>
        <v>145782.9</v>
      </c>
      <c r="E292" s="27">
        <f t="shared" ref="E292:F292" si="185">E293+E295+E297</f>
        <v>145782.9</v>
      </c>
      <c r="F292" s="43">
        <f t="shared" si="185"/>
        <v>145782.9</v>
      </c>
    </row>
    <row r="293" spans="1:6" ht="108" x14ac:dyDescent="0.3">
      <c r="A293" s="42" t="s">
        <v>68</v>
      </c>
      <c r="B293" s="6" t="s">
        <v>246</v>
      </c>
      <c r="C293" s="6">
        <v>100</v>
      </c>
      <c r="D293" s="30">
        <f>D294</f>
        <v>27399.9</v>
      </c>
      <c r="E293" s="30">
        <f t="shared" ref="E293:F293" si="186">E294</f>
        <v>27399.9</v>
      </c>
      <c r="F293" s="48">
        <f t="shared" si="186"/>
        <v>27399.9</v>
      </c>
    </row>
    <row r="294" spans="1:6" ht="36" x14ac:dyDescent="0.3">
      <c r="A294" s="42" t="s">
        <v>86</v>
      </c>
      <c r="B294" s="6" t="s">
        <v>246</v>
      </c>
      <c r="C294" s="6">
        <v>110</v>
      </c>
      <c r="D294" s="30">
        <v>27399.9</v>
      </c>
      <c r="E294" s="30">
        <v>27399.9</v>
      </c>
      <c r="F294" s="43">
        <v>27399.9</v>
      </c>
    </row>
    <row r="295" spans="1:6" ht="54" x14ac:dyDescent="0.3">
      <c r="A295" s="42" t="s">
        <v>72</v>
      </c>
      <c r="B295" s="6" t="s">
        <v>246</v>
      </c>
      <c r="C295" s="6">
        <v>200</v>
      </c>
      <c r="D295" s="30">
        <f>D296</f>
        <v>18721</v>
      </c>
      <c r="E295" s="30">
        <f t="shared" ref="E295:F295" si="187">E296</f>
        <v>18721</v>
      </c>
      <c r="F295" s="48">
        <f t="shared" si="187"/>
        <v>18721</v>
      </c>
    </row>
    <row r="296" spans="1:6" ht="54" x14ac:dyDescent="0.3">
      <c r="A296" s="42" t="s">
        <v>74</v>
      </c>
      <c r="B296" s="6" t="s">
        <v>246</v>
      </c>
      <c r="C296" s="6">
        <v>240</v>
      </c>
      <c r="D296" s="30">
        <v>18721</v>
      </c>
      <c r="E296" s="30">
        <v>18721</v>
      </c>
      <c r="F296" s="43">
        <v>18721</v>
      </c>
    </row>
    <row r="297" spans="1:6" ht="54" x14ac:dyDescent="0.3">
      <c r="A297" s="42" t="s">
        <v>24</v>
      </c>
      <c r="B297" s="6" t="s">
        <v>246</v>
      </c>
      <c r="C297" s="6" t="s">
        <v>25</v>
      </c>
      <c r="D297" s="27">
        <f>D298+D299</f>
        <v>99662</v>
      </c>
      <c r="E297" s="27">
        <f t="shared" ref="E297:F297" si="188">E298+E299</f>
        <v>99662</v>
      </c>
      <c r="F297" s="43">
        <f t="shared" si="188"/>
        <v>99662</v>
      </c>
    </row>
    <row r="298" spans="1:6" ht="18" x14ac:dyDescent="0.3">
      <c r="A298" s="42" t="s">
        <v>26</v>
      </c>
      <c r="B298" s="6" t="s">
        <v>246</v>
      </c>
      <c r="C298" s="6" t="s">
        <v>27</v>
      </c>
      <c r="D298" s="27">
        <v>71767.8</v>
      </c>
      <c r="E298" s="27">
        <v>71767.8</v>
      </c>
      <c r="F298" s="43">
        <v>71767.8</v>
      </c>
    </row>
    <row r="299" spans="1:6" ht="18" x14ac:dyDescent="0.3">
      <c r="A299" s="42" t="s">
        <v>101</v>
      </c>
      <c r="B299" s="6" t="s">
        <v>246</v>
      </c>
      <c r="C299" s="6" t="s">
        <v>102</v>
      </c>
      <c r="D299" s="27">
        <v>27894.2</v>
      </c>
      <c r="E299" s="27">
        <v>27894.2</v>
      </c>
      <c r="F299" s="43">
        <v>27894.2</v>
      </c>
    </row>
    <row r="300" spans="1:6" ht="36" x14ac:dyDescent="0.3">
      <c r="A300" s="42" t="s">
        <v>247</v>
      </c>
      <c r="B300" s="6" t="s">
        <v>248</v>
      </c>
      <c r="C300" s="7"/>
      <c r="D300" s="27">
        <f>D301</f>
        <v>23000</v>
      </c>
      <c r="E300" s="27">
        <f t="shared" ref="E300:F300" si="189">E301</f>
        <v>22000</v>
      </c>
      <c r="F300" s="43">
        <f t="shared" si="189"/>
        <v>5000</v>
      </c>
    </row>
    <row r="301" spans="1:6" ht="72" x14ac:dyDescent="0.3">
      <c r="A301" s="42" t="s">
        <v>249</v>
      </c>
      <c r="B301" s="6" t="s">
        <v>250</v>
      </c>
      <c r="C301" s="7"/>
      <c r="D301" s="27">
        <f>D302</f>
        <v>23000</v>
      </c>
      <c r="E301" s="27">
        <f t="shared" ref="E301:F301" si="190">E302</f>
        <v>22000</v>
      </c>
      <c r="F301" s="43">
        <f t="shared" si="190"/>
        <v>5000</v>
      </c>
    </row>
    <row r="302" spans="1:6" ht="54" x14ac:dyDescent="0.3">
      <c r="A302" s="42" t="s">
        <v>24</v>
      </c>
      <c r="B302" s="6" t="s">
        <v>250</v>
      </c>
      <c r="C302" s="6" t="s">
        <v>25</v>
      </c>
      <c r="D302" s="27">
        <f>D303</f>
        <v>23000</v>
      </c>
      <c r="E302" s="27">
        <f t="shared" ref="E302:F302" si="191">E303</f>
        <v>22000</v>
      </c>
      <c r="F302" s="43">
        <f t="shared" si="191"/>
        <v>5000</v>
      </c>
    </row>
    <row r="303" spans="1:6" ht="18" x14ac:dyDescent="0.3">
      <c r="A303" s="42" t="s">
        <v>26</v>
      </c>
      <c r="B303" s="6" t="s">
        <v>250</v>
      </c>
      <c r="C303" s="6" t="s">
        <v>27</v>
      </c>
      <c r="D303" s="27">
        <v>23000</v>
      </c>
      <c r="E303" s="27">
        <v>22000</v>
      </c>
      <c r="F303" s="43">
        <v>5000</v>
      </c>
    </row>
    <row r="304" spans="1:6" ht="36" x14ac:dyDescent="0.3">
      <c r="A304" s="49" t="s">
        <v>251</v>
      </c>
      <c r="B304" s="5" t="s">
        <v>252</v>
      </c>
      <c r="C304" s="5"/>
      <c r="D304" s="31">
        <f>D305</f>
        <v>135147.70000000001</v>
      </c>
      <c r="E304" s="31">
        <f t="shared" ref="E304:F304" si="192">E305</f>
        <v>135147.70000000001</v>
      </c>
      <c r="F304" s="50">
        <f t="shared" si="192"/>
        <v>135147.70000000001</v>
      </c>
    </row>
    <row r="305" spans="1:6" ht="36" x14ac:dyDescent="0.3">
      <c r="A305" s="42" t="s">
        <v>253</v>
      </c>
      <c r="B305" s="6" t="s">
        <v>254</v>
      </c>
      <c r="C305" s="7"/>
      <c r="D305" s="27">
        <f>D306</f>
        <v>135147.70000000001</v>
      </c>
      <c r="E305" s="27">
        <f t="shared" ref="E305:F305" si="193">E306</f>
        <v>135147.70000000001</v>
      </c>
      <c r="F305" s="43">
        <f t="shared" si="193"/>
        <v>135147.70000000001</v>
      </c>
    </row>
    <row r="306" spans="1:6" ht="72" x14ac:dyDescent="0.3">
      <c r="A306" s="42" t="s">
        <v>255</v>
      </c>
      <c r="B306" s="6" t="s">
        <v>256</v>
      </c>
      <c r="C306" s="7"/>
      <c r="D306" s="27">
        <f>D307</f>
        <v>135147.70000000001</v>
      </c>
      <c r="E306" s="27">
        <f t="shared" ref="E306:F306" si="194">E307</f>
        <v>135147.70000000001</v>
      </c>
      <c r="F306" s="43">
        <f t="shared" si="194"/>
        <v>135147.70000000001</v>
      </c>
    </row>
    <row r="307" spans="1:6" ht="54" x14ac:dyDescent="0.3">
      <c r="A307" s="42" t="s">
        <v>24</v>
      </c>
      <c r="B307" s="6" t="s">
        <v>256</v>
      </c>
      <c r="C307" s="6" t="s">
        <v>25</v>
      </c>
      <c r="D307" s="27">
        <f>D308</f>
        <v>135147.70000000001</v>
      </c>
      <c r="E307" s="27">
        <f t="shared" ref="E307:F307" si="195">E308</f>
        <v>135147.70000000001</v>
      </c>
      <c r="F307" s="43">
        <f t="shared" si="195"/>
        <v>135147.70000000001</v>
      </c>
    </row>
    <row r="308" spans="1:6" ht="18.600000000000001" thickBot="1" x14ac:dyDescent="0.35">
      <c r="A308" s="44" t="s">
        <v>26</v>
      </c>
      <c r="B308" s="8" t="s">
        <v>256</v>
      </c>
      <c r="C308" s="8" t="s">
        <v>27</v>
      </c>
      <c r="D308" s="28">
        <v>135147.70000000001</v>
      </c>
      <c r="E308" s="28">
        <v>135147.70000000001</v>
      </c>
      <c r="F308" s="45">
        <v>135147.70000000001</v>
      </c>
    </row>
    <row r="309" spans="1:6" ht="44.4" customHeight="1" thickBot="1" x14ac:dyDescent="0.35">
      <c r="A309" s="46" t="s">
        <v>257</v>
      </c>
      <c r="B309" s="12" t="s">
        <v>258</v>
      </c>
      <c r="C309" s="12"/>
      <c r="D309" s="29">
        <f>D310+D315+D320</f>
        <v>25041</v>
      </c>
      <c r="E309" s="29">
        <f t="shared" ref="E309:F309" si="196">E310+E315+E320</f>
        <v>26912</v>
      </c>
      <c r="F309" s="47">
        <f t="shared" si="196"/>
        <v>27027</v>
      </c>
    </row>
    <row r="310" spans="1:6" ht="54" x14ac:dyDescent="0.3">
      <c r="A310" s="40" t="s">
        <v>259</v>
      </c>
      <c r="B310" s="11" t="s">
        <v>260</v>
      </c>
      <c r="C310" s="11"/>
      <c r="D310" s="26">
        <f>D311</f>
        <v>20000</v>
      </c>
      <c r="E310" s="26">
        <f t="shared" ref="E310:F310" si="197">E311</f>
        <v>20000</v>
      </c>
      <c r="F310" s="41">
        <f t="shared" si="197"/>
        <v>20000</v>
      </c>
    </row>
    <row r="311" spans="1:6" ht="108" x14ac:dyDescent="0.3">
      <c r="A311" s="42" t="s">
        <v>261</v>
      </c>
      <c r="B311" s="6" t="s">
        <v>262</v>
      </c>
      <c r="C311" s="7"/>
      <c r="D311" s="27">
        <f>D312</f>
        <v>20000</v>
      </c>
      <c r="E311" s="27">
        <f t="shared" ref="E311:F311" si="198">E312</f>
        <v>20000</v>
      </c>
      <c r="F311" s="43">
        <f t="shared" si="198"/>
        <v>20000</v>
      </c>
    </row>
    <row r="312" spans="1:6" ht="90" x14ac:dyDescent="0.3">
      <c r="A312" s="42" t="s">
        <v>263</v>
      </c>
      <c r="B312" s="6" t="s">
        <v>264</v>
      </c>
      <c r="C312" s="7"/>
      <c r="D312" s="27">
        <f>D313</f>
        <v>20000</v>
      </c>
      <c r="E312" s="27">
        <f t="shared" ref="E312:F312" si="199">E313</f>
        <v>20000</v>
      </c>
      <c r="F312" s="43">
        <f t="shared" si="199"/>
        <v>20000</v>
      </c>
    </row>
    <row r="313" spans="1:6" ht="54" x14ac:dyDescent="0.3">
      <c r="A313" s="42" t="s">
        <v>72</v>
      </c>
      <c r="B313" s="6" t="s">
        <v>264</v>
      </c>
      <c r="C313" s="6" t="s">
        <v>73</v>
      </c>
      <c r="D313" s="27">
        <f>D314</f>
        <v>20000</v>
      </c>
      <c r="E313" s="27">
        <f t="shared" ref="E313:F313" si="200">E314</f>
        <v>20000</v>
      </c>
      <c r="F313" s="43">
        <f t="shared" si="200"/>
        <v>20000</v>
      </c>
    </row>
    <row r="314" spans="1:6" ht="54" x14ac:dyDescent="0.3">
      <c r="A314" s="42" t="s">
        <v>74</v>
      </c>
      <c r="B314" s="6" t="s">
        <v>264</v>
      </c>
      <c r="C314" s="6" t="s">
        <v>75</v>
      </c>
      <c r="D314" s="27">
        <v>20000</v>
      </c>
      <c r="E314" s="27">
        <v>20000</v>
      </c>
      <c r="F314" s="43">
        <v>20000</v>
      </c>
    </row>
    <row r="315" spans="1:6" ht="36" x14ac:dyDescent="0.3">
      <c r="A315" s="49" t="s">
        <v>265</v>
      </c>
      <c r="B315" s="5" t="s">
        <v>266</v>
      </c>
      <c r="C315" s="5"/>
      <c r="D315" s="31">
        <f>D316</f>
        <v>321</v>
      </c>
      <c r="E315" s="31">
        <f t="shared" ref="E315:F315" si="201">E316</f>
        <v>2192</v>
      </c>
      <c r="F315" s="50">
        <f t="shared" si="201"/>
        <v>2307</v>
      </c>
    </row>
    <row r="316" spans="1:6" ht="54" x14ac:dyDescent="0.3">
      <c r="A316" s="42" t="s">
        <v>267</v>
      </c>
      <c r="B316" s="6" t="s">
        <v>268</v>
      </c>
      <c r="C316" s="7"/>
      <c r="D316" s="27">
        <f>D317</f>
        <v>321</v>
      </c>
      <c r="E316" s="27">
        <f t="shared" ref="E316:F316" si="202">E317</f>
        <v>2192</v>
      </c>
      <c r="F316" s="43">
        <f t="shared" si="202"/>
        <v>2307</v>
      </c>
    </row>
    <row r="317" spans="1:6" ht="36" x14ac:dyDescent="0.3">
      <c r="A317" s="42" t="s">
        <v>269</v>
      </c>
      <c r="B317" s="6" t="s">
        <v>270</v>
      </c>
      <c r="C317" s="7"/>
      <c r="D317" s="27">
        <f>D318</f>
        <v>321</v>
      </c>
      <c r="E317" s="27">
        <f t="shared" ref="E317:F317" si="203">E318</f>
        <v>2192</v>
      </c>
      <c r="F317" s="43">
        <f t="shared" si="203"/>
        <v>2307</v>
      </c>
    </row>
    <row r="318" spans="1:6" ht="36" x14ac:dyDescent="0.3">
      <c r="A318" s="42" t="s">
        <v>12</v>
      </c>
      <c r="B318" s="6" t="s">
        <v>270</v>
      </c>
      <c r="C318" s="6" t="s">
        <v>13</v>
      </c>
      <c r="D318" s="27">
        <f>D319</f>
        <v>321</v>
      </c>
      <c r="E318" s="27">
        <f t="shared" ref="E318:F318" si="204">E319</f>
        <v>2192</v>
      </c>
      <c r="F318" s="43">
        <f t="shared" si="204"/>
        <v>2307</v>
      </c>
    </row>
    <row r="319" spans="1:6" ht="54" x14ac:dyDescent="0.3">
      <c r="A319" s="42" t="s">
        <v>14</v>
      </c>
      <c r="B319" s="6" t="s">
        <v>270</v>
      </c>
      <c r="C319" s="6" t="s">
        <v>15</v>
      </c>
      <c r="D319" s="27">
        <v>321</v>
      </c>
      <c r="E319" s="27">
        <v>2192</v>
      </c>
      <c r="F319" s="43">
        <v>2307</v>
      </c>
    </row>
    <row r="320" spans="1:6" ht="54" x14ac:dyDescent="0.3">
      <c r="A320" s="49" t="s">
        <v>271</v>
      </c>
      <c r="B320" s="5" t="s">
        <v>272</v>
      </c>
      <c r="C320" s="5"/>
      <c r="D320" s="31">
        <f>D321</f>
        <v>4720</v>
      </c>
      <c r="E320" s="31">
        <f t="shared" ref="E320:F320" si="205">E321</f>
        <v>4720</v>
      </c>
      <c r="F320" s="50">
        <f t="shared" si="205"/>
        <v>4720</v>
      </c>
    </row>
    <row r="321" spans="1:6" ht="108" x14ac:dyDescent="0.3">
      <c r="A321" s="42" t="s">
        <v>273</v>
      </c>
      <c r="B321" s="6" t="s">
        <v>274</v>
      </c>
      <c r="C321" s="7"/>
      <c r="D321" s="27">
        <f>D322</f>
        <v>4720</v>
      </c>
      <c r="E321" s="27">
        <f t="shared" ref="E321:F321" si="206">E322</f>
        <v>4720</v>
      </c>
      <c r="F321" s="43">
        <f t="shared" si="206"/>
        <v>4720</v>
      </c>
    </row>
    <row r="322" spans="1:6" ht="72" x14ac:dyDescent="0.3">
      <c r="A322" s="42" t="s">
        <v>275</v>
      </c>
      <c r="B322" s="6" t="s">
        <v>276</v>
      </c>
      <c r="C322" s="7"/>
      <c r="D322" s="27">
        <f>D323+D325</f>
        <v>4720</v>
      </c>
      <c r="E322" s="27">
        <f t="shared" ref="E322:F322" si="207">E323+E325</f>
        <v>4720</v>
      </c>
      <c r="F322" s="43">
        <f t="shared" si="207"/>
        <v>4720</v>
      </c>
    </row>
    <row r="323" spans="1:6" ht="108" x14ac:dyDescent="0.3">
      <c r="A323" s="42" t="s">
        <v>68</v>
      </c>
      <c r="B323" s="6" t="s">
        <v>276</v>
      </c>
      <c r="C323" s="6" t="s">
        <v>69</v>
      </c>
      <c r="D323" s="27">
        <f>D324</f>
        <v>923</v>
      </c>
      <c r="E323" s="27">
        <f t="shared" ref="E323:F323" si="208">E324</f>
        <v>923</v>
      </c>
      <c r="F323" s="43">
        <f t="shared" si="208"/>
        <v>923</v>
      </c>
    </row>
    <row r="324" spans="1:6" ht="54" x14ac:dyDescent="0.3">
      <c r="A324" s="42" t="s">
        <v>70</v>
      </c>
      <c r="B324" s="6" t="s">
        <v>276</v>
      </c>
      <c r="C324" s="6" t="s">
        <v>71</v>
      </c>
      <c r="D324" s="27">
        <v>923</v>
      </c>
      <c r="E324" s="27">
        <v>923</v>
      </c>
      <c r="F324" s="43">
        <v>923</v>
      </c>
    </row>
    <row r="325" spans="1:6" ht="54" x14ac:dyDescent="0.3">
      <c r="A325" s="42" t="s">
        <v>72</v>
      </c>
      <c r="B325" s="6" t="s">
        <v>276</v>
      </c>
      <c r="C325" s="6" t="s">
        <v>73</v>
      </c>
      <c r="D325" s="27">
        <f>D326</f>
        <v>3797</v>
      </c>
      <c r="E325" s="27">
        <f t="shared" ref="E325:F325" si="209">E326</f>
        <v>3797</v>
      </c>
      <c r="F325" s="43">
        <f t="shared" si="209"/>
        <v>3797</v>
      </c>
    </row>
    <row r="326" spans="1:6" ht="54.6" thickBot="1" x14ac:dyDescent="0.35">
      <c r="A326" s="44" t="s">
        <v>74</v>
      </c>
      <c r="B326" s="8" t="s">
        <v>276</v>
      </c>
      <c r="C326" s="8" t="s">
        <v>75</v>
      </c>
      <c r="D326" s="28">
        <v>3797</v>
      </c>
      <c r="E326" s="28">
        <v>3797</v>
      </c>
      <c r="F326" s="45">
        <v>3797</v>
      </c>
    </row>
    <row r="327" spans="1:6" ht="42.6" customHeight="1" thickBot="1" x14ac:dyDescent="0.35">
      <c r="A327" s="46" t="s">
        <v>277</v>
      </c>
      <c r="B327" s="12" t="s">
        <v>278</v>
      </c>
      <c r="C327" s="12"/>
      <c r="D327" s="29">
        <f>D328+D337+D342</f>
        <v>532542.5</v>
      </c>
      <c r="E327" s="29">
        <f t="shared" ref="E327:F327" si="210">E328+E337+E342</f>
        <v>710468.7</v>
      </c>
      <c r="F327" s="47">
        <f t="shared" si="210"/>
        <v>628732</v>
      </c>
    </row>
    <row r="328" spans="1:6" ht="36" x14ac:dyDescent="0.3">
      <c r="A328" s="40" t="s">
        <v>279</v>
      </c>
      <c r="B328" s="11" t="s">
        <v>280</v>
      </c>
      <c r="C328" s="11"/>
      <c r="D328" s="26">
        <f>D329+D333</f>
        <v>1500</v>
      </c>
      <c r="E328" s="26">
        <f t="shared" ref="E328:F328" si="211">E329+E333</f>
        <v>1500</v>
      </c>
      <c r="F328" s="41">
        <f t="shared" si="211"/>
        <v>1500</v>
      </c>
    </row>
    <row r="329" spans="1:6" ht="72" x14ac:dyDescent="0.3">
      <c r="A329" s="42" t="s">
        <v>281</v>
      </c>
      <c r="B329" s="6" t="s">
        <v>282</v>
      </c>
      <c r="C329" s="7"/>
      <c r="D329" s="27">
        <f>D330</f>
        <v>500</v>
      </c>
      <c r="E329" s="27">
        <f t="shared" ref="E329:F329" si="212">E330</f>
        <v>500</v>
      </c>
      <c r="F329" s="43">
        <f t="shared" si="212"/>
        <v>500</v>
      </c>
    </row>
    <row r="330" spans="1:6" ht="54" x14ac:dyDescent="0.3">
      <c r="A330" s="42" t="s">
        <v>283</v>
      </c>
      <c r="B330" s="6" t="s">
        <v>284</v>
      </c>
      <c r="C330" s="7"/>
      <c r="D330" s="27">
        <f>D331</f>
        <v>500</v>
      </c>
      <c r="E330" s="27">
        <f t="shared" ref="E330:F330" si="213">E331</f>
        <v>500</v>
      </c>
      <c r="F330" s="43">
        <f t="shared" si="213"/>
        <v>500</v>
      </c>
    </row>
    <row r="331" spans="1:6" ht="54" x14ac:dyDescent="0.3">
      <c r="A331" s="42" t="s">
        <v>72</v>
      </c>
      <c r="B331" s="6" t="s">
        <v>284</v>
      </c>
      <c r="C331" s="6" t="s">
        <v>73</v>
      </c>
      <c r="D331" s="27">
        <f>D332</f>
        <v>500</v>
      </c>
      <c r="E331" s="27">
        <f t="shared" ref="E331:F331" si="214">E332</f>
        <v>500</v>
      </c>
      <c r="F331" s="43">
        <f t="shared" si="214"/>
        <v>500</v>
      </c>
    </row>
    <row r="332" spans="1:6" ht="54" x14ac:dyDescent="0.3">
      <c r="A332" s="42" t="s">
        <v>74</v>
      </c>
      <c r="B332" s="6" t="s">
        <v>284</v>
      </c>
      <c r="C332" s="6" t="s">
        <v>75</v>
      </c>
      <c r="D332" s="27">
        <v>500</v>
      </c>
      <c r="E332" s="27">
        <v>500</v>
      </c>
      <c r="F332" s="43">
        <v>500</v>
      </c>
    </row>
    <row r="333" spans="1:6" ht="36" x14ac:dyDescent="0.3">
      <c r="A333" s="42" t="s">
        <v>285</v>
      </c>
      <c r="B333" s="6" t="s">
        <v>286</v>
      </c>
      <c r="C333" s="7"/>
      <c r="D333" s="27">
        <f>D334</f>
        <v>1000</v>
      </c>
      <c r="E333" s="27">
        <f t="shared" ref="E333:F333" si="215">E334</f>
        <v>1000</v>
      </c>
      <c r="F333" s="43">
        <f t="shared" si="215"/>
        <v>1000</v>
      </c>
    </row>
    <row r="334" spans="1:6" ht="54" x14ac:dyDescent="0.3">
      <c r="A334" s="42" t="s">
        <v>283</v>
      </c>
      <c r="B334" s="6" t="s">
        <v>287</v>
      </c>
      <c r="C334" s="7"/>
      <c r="D334" s="27">
        <f>D335</f>
        <v>1000</v>
      </c>
      <c r="E334" s="27">
        <f t="shared" ref="E334:F334" si="216">E335</f>
        <v>1000</v>
      </c>
      <c r="F334" s="43">
        <f t="shared" si="216"/>
        <v>1000</v>
      </c>
    </row>
    <row r="335" spans="1:6" ht="54" x14ac:dyDescent="0.3">
      <c r="A335" s="42" t="s">
        <v>72</v>
      </c>
      <c r="B335" s="6" t="s">
        <v>287</v>
      </c>
      <c r="C335" s="6" t="s">
        <v>73</v>
      </c>
      <c r="D335" s="27">
        <f>D336</f>
        <v>1000</v>
      </c>
      <c r="E335" s="27">
        <f t="shared" ref="E335:F335" si="217">E336</f>
        <v>1000</v>
      </c>
      <c r="F335" s="43">
        <f t="shared" si="217"/>
        <v>1000</v>
      </c>
    </row>
    <row r="336" spans="1:6" ht="54" x14ac:dyDescent="0.3">
      <c r="A336" s="42" t="s">
        <v>74</v>
      </c>
      <c r="B336" s="6" t="s">
        <v>287</v>
      </c>
      <c r="C336" s="6" t="s">
        <v>75</v>
      </c>
      <c r="D336" s="27">
        <v>1000</v>
      </c>
      <c r="E336" s="27">
        <v>1000</v>
      </c>
      <c r="F336" s="43">
        <v>1000</v>
      </c>
    </row>
    <row r="337" spans="1:6" ht="36" x14ac:dyDescent="0.3">
      <c r="A337" s="49" t="s">
        <v>288</v>
      </c>
      <c r="B337" s="5" t="s">
        <v>289</v>
      </c>
      <c r="C337" s="5"/>
      <c r="D337" s="31">
        <f>D338</f>
        <v>2000</v>
      </c>
      <c r="E337" s="31">
        <f t="shared" ref="E337:F337" si="218">E338</f>
        <v>1200</v>
      </c>
      <c r="F337" s="50">
        <f t="shared" si="218"/>
        <v>1400</v>
      </c>
    </row>
    <row r="338" spans="1:6" ht="72" x14ac:dyDescent="0.3">
      <c r="A338" s="42" t="s">
        <v>290</v>
      </c>
      <c r="B338" s="6" t="s">
        <v>291</v>
      </c>
      <c r="C338" s="7"/>
      <c r="D338" s="27">
        <f>D339</f>
        <v>2000</v>
      </c>
      <c r="E338" s="27">
        <f t="shared" ref="E338:F338" si="219">E339</f>
        <v>1200</v>
      </c>
      <c r="F338" s="43">
        <f t="shared" si="219"/>
        <v>1400</v>
      </c>
    </row>
    <row r="339" spans="1:6" ht="54" x14ac:dyDescent="0.3">
      <c r="A339" s="42" t="s">
        <v>283</v>
      </c>
      <c r="B339" s="6" t="s">
        <v>292</v>
      </c>
      <c r="C339" s="7"/>
      <c r="D339" s="27">
        <f>D340</f>
        <v>2000</v>
      </c>
      <c r="E339" s="27">
        <f t="shared" ref="E339:F339" si="220">E340</f>
        <v>1200</v>
      </c>
      <c r="F339" s="43">
        <f t="shared" si="220"/>
        <v>1400</v>
      </c>
    </row>
    <row r="340" spans="1:6" ht="54" x14ac:dyDescent="0.3">
      <c r="A340" s="42" t="s">
        <v>72</v>
      </c>
      <c r="B340" s="6" t="s">
        <v>292</v>
      </c>
      <c r="C340" s="6" t="s">
        <v>73</v>
      </c>
      <c r="D340" s="27">
        <f>D341</f>
        <v>2000</v>
      </c>
      <c r="E340" s="27">
        <f t="shared" ref="E340:F340" si="221">E341</f>
        <v>1200</v>
      </c>
      <c r="F340" s="43">
        <f t="shared" si="221"/>
        <v>1400</v>
      </c>
    </row>
    <row r="341" spans="1:6" ht="54" x14ac:dyDescent="0.3">
      <c r="A341" s="42" t="s">
        <v>74</v>
      </c>
      <c r="B341" s="6" t="s">
        <v>292</v>
      </c>
      <c r="C341" s="6" t="s">
        <v>75</v>
      </c>
      <c r="D341" s="27">
        <v>2000</v>
      </c>
      <c r="E341" s="27">
        <v>1200</v>
      </c>
      <c r="F341" s="43">
        <v>1400</v>
      </c>
    </row>
    <row r="342" spans="1:6" ht="72" x14ac:dyDescent="0.3">
      <c r="A342" s="49" t="s">
        <v>293</v>
      </c>
      <c r="B342" s="5" t="s">
        <v>294</v>
      </c>
      <c r="C342" s="5"/>
      <c r="D342" s="31">
        <f>D343</f>
        <v>529042.5</v>
      </c>
      <c r="E342" s="31">
        <f t="shared" ref="E342:F342" si="222">E343</f>
        <v>707768.7</v>
      </c>
      <c r="F342" s="50">
        <f t="shared" si="222"/>
        <v>625832</v>
      </c>
    </row>
    <row r="343" spans="1:6" ht="18" x14ac:dyDescent="0.3">
      <c r="A343" s="42" t="s">
        <v>296</v>
      </c>
      <c r="B343" s="6" t="s">
        <v>297</v>
      </c>
      <c r="C343" s="7"/>
      <c r="D343" s="27">
        <f>D344+D347+D350</f>
        <v>529042.5</v>
      </c>
      <c r="E343" s="27">
        <f t="shared" ref="E343:F343" si="223">E344+E347+E350</f>
        <v>707768.7</v>
      </c>
      <c r="F343" s="43">
        <f t="shared" si="223"/>
        <v>625832</v>
      </c>
    </row>
    <row r="344" spans="1:6" ht="90" x14ac:dyDescent="0.3">
      <c r="A344" s="42" t="s">
        <v>295</v>
      </c>
      <c r="B344" s="6" t="s">
        <v>748</v>
      </c>
      <c r="C344" s="7"/>
      <c r="D344" s="27">
        <f>D345</f>
        <v>12500</v>
      </c>
      <c r="E344" s="27">
        <f t="shared" ref="E344:F344" si="224">E345</f>
        <v>9000</v>
      </c>
      <c r="F344" s="43">
        <f t="shared" si="224"/>
        <v>9000</v>
      </c>
    </row>
    <row r="345" spans="1:6" ht="54" x14ac:dyDescent="0.3">
      <c r="A345" s="42" t="s">
        <v>72</v>
      </c>
      <c r="B345" s="6" t="s">
        <v>748</v>
      </c>
      <c r="C345" s="6" t="s">
        <v>73</v>
      </c>
      <c r="D345" s="27">
        <f>D346</f>
        <v>12500</v>
      </c>
      <c r="E345" s="27">
        <f t="shared" ref="E345:F345" si="225">E346</f>
        <v>9000</v>
      </c>
      <c r="F345" s="43">
        <f t="shared" si="225"/>
        <v>9000</v>
      </c>
    </row>
    <row r="346" spans="1:6" ht="54" x14ac:dyDescent="0.3">
      <c r="A346" s="42" t="s">
        <v>74</v>
      </c>
      <c r="B346" s="6" t="s">
        <v>748</v>
      </c>
      <c r="C346" s="6" t="s">
        <v>75</v>
      </c>
      <c r="D346" s="27">
        <v>12500</v>
      </c>
      <c r="E346" s="27">
        <v>9000</v>
      </c>
      <c r="F346" s="43">
        <v>9000</v>
      </c>
    </row>
    <row r="347" spans="1:6" ht="72" x14ac:dyDescent="0.3">
      <c r="A347" s="42" t="s">
        <v>298</v>
      </c>
      <c r="B347" s="6" t="s">
        <v>299</v>
      </c>
      <c r="C347" s="7"/>
      <c r="D347" s="27">
        <f>D348</f>
        <v>459833</v>
      </c>
      <c r="E347" s="27">
        <f t="shared" ref="E347:F347" si="226">E348</f>
        <v>329981</v>
      </c>
      <c r="F347" s="43">
        <f t="shared" si="226"/>
        <v>616832</v>
      </c>
    </row>
    <row r="348" spans="1:6" ht="54" x14ac:dyDescent="0.3">
      <c r="A348" s="42" t="s">
        <v>24</v>
      </c>
      <c r="B348" s="6" t="s">
        <v>299</v>
      </c>
      <c r="C348" s="6" t="s">
        <v>25</v>
      </c>
      <c r="D348" s="27">
        <f>D349</f>
        <v>459833</v>
      </c>
      <c r="E348" s="27">
        <f t="shared" ref="E348:F348" si="227">E349</f>
        <v>329981</v>
      </c>
      <c r="F348" s="43">
        <f t="shared" si="227"/>
        <v>616832</v>
      </c>
    </row>
    <row r="349" spans="1:6" ht="18" x14ac:dyDescent="0.3">
      <c r="A349" s="42" t="s">
        <v>26</v>
      </c>
      <c r="B349" s="6" t="s">
        <v>299</v>
      </c>
      <c r="C349" s="6" t="s">
        <v>27</v>
      </c>
      <c r="D349" s="27">
        <v>459833</v>
      </c>
      <c r="E349" s="27">
        <v>329981</v>
      </c>
      <c r="F349" s="43">
        <v>616832</v>
      </c>
    </row>
    <row r="350" spans="1:6" ht="36" x14ac:dyDescent="0.3">
      <c r="A350" s="42" t="s">
        <v>300</v>
      </c>
      <c r="B350" s="6" t="s">
        <v>301</v>
      </c>
      <c r="C350" s="7"/>
      <c r="D350" s="27">
        <f>D351</f>
        <v>56709.5</v>
      </c>
      <c r="E350" s="27">
        <f t="shared" ref="E350:F350" si="228">E351</f>
        <v>368787.7</v>
      </c>
      <c r="F350" s="43">
        <f t="shared" si="228"/>
        <v>0</v>
      </c>
    </row>
    <row r="351" spans="1:6" ht="54" x14ac:dyDescent="0.3">
      <c r="A351" s="42" t="s">
        <v>24</v>
      </c>
      <c r="B351" s="6" t="s">
        <v>301</v>
      </c>
      <c r="C351" s="6" t="s">
        <v>25</v>
      </c>
      <c r="D351" s="27">
        <f>D352</f>
        <v>56709.5</v>
      </c>
      <c r="E351" s="27">
        <f t="shared" ref="E351:F351" si="229">E352</f>
        <v>368787.7</v>
      </c>
      <c r="F351" s="43">
        <f t="shared" si="229"/>
        <v>0</v>
      </c>
    </row>
    <row r="352" spans="1:6" ht="18.600000000000001" thickBot="1" x14ac:dyDescent="0.35">
      <c r="A352" s="44" t="s">
        <v>26</v>
      </c>
      <c r="B352" s="8" t="s">
        <v>301</v>
      </c>
      <c r="C352" s="8" t="s">
        <v>27</v>
      </c>
      <c r="D352" s="28">
        <v>56709.5</v>
      </c>
      <c r="E352" s="28">
        <v>368787.7</v>
      </c>
      <c r="F352" s="45">
        <v>0</v>
      </c>
    </row>
    <row r="353" spans="1:6" ht="70.2" thickBot="1" x14ac:dyDescent="0.35">
      <c r="A353" s="46" t="s">
        <v>302</v>
      </c>
      <c r="B353" s="12" t="s">
        <v>303</v>
      </c>
      <c r="C353" s="12"/>
      <c r="D353" s="29">
        <f>D354+D377+D389+D394+D399</f>
        <v>132230.78999999998</v>
      </c>
      <c r="E353" s="29">
        <f t="shared" ref="E353:F353" si="230">E354+E377+E389+E394+E399</f>
        <v>143880.9</v>
      </c>
      <c r="F353" s="47">
        <f t="shared" si="230"/>
        <v>143880.9</v>
      </c>
    </row>
    <row r="354" spans="1:6" ht="54" x14ac:dyDescent="0.3">
      <c r="A354" s="40" t="s">
        <v>304</v>
      </c>
      <c r="B354" s="11" t="s">
        <v>305</v>
      </c>
      <c r="C354" s="11"/>
      <c r="D354" s="26">
        <f>D355+D359+D363</f>
        <v>83830.89</v>
      </c>
      <c r="E354" s="26">
        <f t="shared" ref="E354:F354" si="231">E355+E359+E363</f>
        <v>98831</v>
      </c>
      <c r="F354" s="41">
        <f t="shared" si="231"/>
        <v>98831</v>
      </c>
    </row>
    <row r="355" spans="1:6" ht="90" x14ac:dyDescent="0.3">
      <c r="A355" s="42" t="s">
        <v>306</v>
      </c>
      <c r="B355" s="6" t="s">
        <v>307</v>
      </c>
      <c r="C355" s="7"/>
      <c r="D355" s="27">
        <f>D356</f>
        <v>25845</v>
      </c>
      <c r="E355" s="27">
        <f t="shared" ref="E355:F355" si="232">E356</f>
        <v>25845</v>
      </c>
      <c r="F355" s="43">
        <f t="shared" si="232"/>
        <v>25845</v>
      </c>
    </row>
    <row r="356" spans="1:6" ht="36" x14ac:dyDescent="0.3">
      <c r="A356" s="42" t="s">
        <v>308</v>
      </c>
      <c r="B356" s="6" t="s">
        <v>309</v>
      </c>
      <c r="C356" s="7"/>
      <c r="D356" s="27">
        <f>D357</f>
        <v>25845</v>
      </c>
      <c r="E356" s="27">
        <f t="shared" ref="E356:F356" si="233">E357</f>
        <v>25845</v>
      </c>
      <c r="F356" s="43">
        <f t="shared" si="233"/>
        <v>25845</v>
      </c>
    </row>
    <row r="357" spans="1:6" ht="54" x14ac:dyDescent="0.3">
      <c r="A357" s="42" t="s">
        <v>72</v>
      </c>
      <c r="B357" s="6" t="s">
        <v>309</v>
      </c>
      <c r="C357" s="6" t="s">
        <v>73</v>
      </c>
      <c r="D357" s="27">
        <f>D358</f>
        <v>25845</v>
      </c>
      <c r="E357" s="27">
        <f t="shared" ref="E357:F357" si="234">E358</f>
        <v>25845</v>
      </c>
      <c r="F357" s="43">
        <f t="shared" si="234"/>
        <v>25845</v>
      </c>
    </row>
    <row r="358" spans="1:6" ht="54" x14ac:dyDescent="0.3">
      <c r="A358" s="42" t="s">
        <v>74</v>
      </c>
      <c r="B358" s="6" t="s">
        <v>309</v>
      </c>
      <c r="C358" s="6" t="s">
        <v>75</v>
      </c>
      <c r="D358" s="27">
        <v>25845</v>
      </c>
      <c r="E358" s="27">
        <v>25845</v>
      </c>
      <c r="F358" s="43">
        <v>25845</v>
      </c>
    </row>
    <row r="359" spans="1:6" ht="180" x14ac:dyDescent="0.3">
      <c r="A359" s="42" t="s">
        <v>310</v>
      </c>
      <c r="B359" s="6" t="s">
        <v>311</v>
      </c>
      <c r="C359" s="7"/>
      <c r="D359" s="27">
        <f>D360</f>
        <v>2986</v>
      </c>
      <c r="E359" s="27">
        <f t="shared" ref="E359:F359" si="235">E360</f>
        <v>2986</v>
      </c>
      <c r="F359" s="43">
        <f t="shared" si="235"/>
        <v>2986</v>
      </c>
    </row>
    <row r="360" spans="1:6" ht="108" x14ac:dyDescent="0.3">
      <c r="A360" s="42" t="s">
        <v>312</v>
      </c>
      <c r="B360" s="6" t="s">
        <v>313</v>
      </c>
      <c r="C360" s="7"/>
      <c r="D360" s="27">
        <f>D361</f>
        <v>2986</v>
      </c>
      <c r="E360" s="27">
        <f t="shared" ref="E360:F360" si="236">E361</f>
        <v>2986</v>
      </c>
      <c r="F360" s="43">
        <f t="shared" si="236"/>
        <v>2986</v>
      </c>
    </row>
    <row r="361" spans="1:6" ht="54" x14ac:dyDescent="0.3">
      <c r="A361" s="42" t="s">
        <v>72</v>
      </c>
      <c r="B361" s="6" t="s">
        <v>313</v>
      </c>
      <c r="C361" s="6" t="s">
        <v>73</v>
      </c>
      <c r="D361" s="27">
        <f>D362</f>
        <v>2986</v>
      </c>
      <c r="E361" s="27">
        <f t="shared" ref="E361:F361" si="237">E362</f>
        <v>2986</v>
      </c>
      <c r="F361" s="43">
        <f t="shared" si="237"/>
        <v>2986</v>
      </c>
    </row>
    <row r="362" spans="1:6" ht="54" x14ac:dyDescent="0.3">
      <c r="A362" s="42" t="s">
        <v>74</v>
      </c>
      <c r="B362" s="6" t="s">
        <v>313</v>
      </c>
      <c r="C362" s="6" t="s">
        <v>75</v>
      </c>
      <c r="D362" s="27">
        <v>2986</v>
      </c>
      <c r="E362" s="27">
        <v>2986</v>
      </c>
      <c r="F362" s="43">
        <v>2986</v>
      </c>
    </row>
    <row r="363" spans="1:6" ht="54" x14ac:dyDescent="0.3">
      <c r="A363" s="42" t="s">
        <v>314</v>
      </c>
      <c r="B363" s="6" t="s">
        <v>315</v>
      </c>
      <c r="C363" s="7"/>
      <c r="D363" s="27">
        <f>D364+D367+D370</f>
        <v>54999.89</v>
      </c>
      <c r="E363" s="27">
        <f t="shared" ref="E363:F363" si="238">E364+E367+E370</f>
        <v>70000</v>
      </c>
      <c r="F363" s="43">
        <f t="shared" si="238"/>
        <v>70000</v>
      </c>
    </row>
    <row r="364" spans="1:6" ht="18" x14ac:dyDescent="0.3">
      <c r="A364" s="42" t="s">
        <v>316</v>
      </c>
      <c r="B364" s="6" t="s">
        <v>317</v>
      </c>
      <c r="C364" s="7"/>
      <c r="D364" s="27">
        <f>D365</f>
        <v>28402</v>
      </c>
      <c r="E364" s="27">
        <f t="shared" ref="E364:F364" si="239">E365</f>
        <v>43402</v>
      </c>
      <c r="F364" s="43">
        <f t="shared" si="239"/>
        <v>43402</v>
      </c>
    </row>
    <row r="365" spans="1:6" ht="54" x14ac:dyDescent="0.3">
      <c r="A365" s="42" t="s">
        <v>72</v>
      </c>
      <c r="B365" s="6" t="s">
        <v>317</v>
      </c>
      <c r="C365" s="6" t="s">
        <v>73</v>
      </c>
      <c r="D365" s="27">
        <f>D366</f>
        <v>28402</v>
      </c>
      <c r="E365" s="27">
        <f t="shared" ref="E365:F365" si="240">E366</f>
        <v>43402</v>
      </c>
      <c r="F365" s="43">
        <f t="shared" si="240"/>
        <v>43402</v>
      </c>
    </row>
    <row r="366" spans="1:6" ht="54" x14ac:dyDescent="0.3">
      <c r="A366" s="42" t="s">
        <v>74</v>
      </c>
      <c r="B366" s="6" t="s">
        <v>317</v>
      </c>
      <c r="C366" s="6" t="s">
        <v>75</v>
      </c>
      <c r="D366" s="27">
        <v>28402</v>
      </c>
      <c r="E366" s="27">
        <v>43402</v>
      </c>
      <c r="F366" s="43">
        <v>43402</v>
      </c>
    </row>
    <row r="367" spans="1:6" ht="36" x14ac:dyDescent="0.3">
      <c r="A367" s="42" t="s">
        <v>318</v>
      </c>
      <c r="B367" s="6" t="s">
        <v>319</v>
      </c>
      <c r="C367" s="7"/>
      <c r="D367" s="27">
        <f>D368</f>
        <v>3557.5</v>
      </c>
      <c r="E367" s="27">
        <f t="shared" ref="E367:F367" si="241">E368</f>
        <v>3557.5</v>
      </c>
      <c r="F367" s="43">
        <f t="shared" si="241"/>
        <v>3557.5</v>
      </c>
    </row>
    <row r="368" spans="1:6" ht="54" x14ac:dyDescent="0.3">
      <c r="A368" s="42" t="s">
        <v>72</v>
      </c>
      <c r="B368" s="6" t="s">
        <v>319</v>
      </c>
      <c r="C368" s="6" t="s">
        <v>73</v>
      </c>
      <c r="D368" s="27">
        <f>D369</f>
        <v>3557.5</v>
      </c>
      <c r="E368" s="27">
        <f t="shared" ref="E368:F368" si="242">E369</f>
        <v>3557.5</v>
      </c>
      <c r="F368" s="43">
        <f t="shared" si="242"/>
        <v>3557.5</v>
      </c>
    </row>
    <row r="369" spans="1:6" ht="54" x14ac:dyDescent="0.3">
      <c r="A369" s="42" t="s">
        <v>74</v>
      </c>
      <c r="B369" s="6" t="s">
        <v>319</v>
      </c>
      <c r="C369" s="6" t="s">
        <v>75</v>
      </c>
      <c r="D369" s="27">
        <v>3557.5</v>
      </c>
      <c r="E369" s="27">
        <v>3557.5</v>
      </c>
      <c r="F369" s="43">
        <v>3557.5</v>
      </c>
    </row>
    <row r="370" spans="1:6" ht="54" x14ac:dyDescent="0.3">
      <c r="A370" s="42" t="s">
        <v>320</v>
      </c>
      <c r="B370" s="6" t="s">
        <v>321</v>
      </c>
      <c r="C370" s="7"/>
      <c r="D370" s="27">
        <f>D371+D373+D375</f>
        <v>23040.39</v>
      </c>
      <c r="E370" s="27">
        <f t="shared" ref="E370:F370" si="243">E371+E373+E375</f>
        <v>23040.5</v>
      </c>
      <c r="F370" s="43">
        <f t="shared" si="243"/>
        <v>23040.5</v>
      </c>
    </row>
    <row r="371" spans="1:6" ht="108" x14ac:dyDescent="0.3">
      <c r="A371" s="42" t="s">
        <v>68</v>
      </c>
      <c r="B371" s="6" t="s">
        <v>321</v>
      </c>
      <c r="C371" s="6" t="s">
        <v>69</v>
      </c>
      <c r="D371" s="27">
        <f>D372</f>
        <v>21982.89</v>
      </c>
      <c r="E371" s="27">
        <f t="shared" ref="E371:F371" si="244">E372</f>
        <v>21983</v>
      </c>
      <c r="F371" s="43">
        <f t="shared" si="244"/>
        <v>21983</v>
      </c>
    </row>
    <row r="372" spans="1:6" ht="36" x14ac:dyDescent="0.3">
      <c r="A372" s="42" t="s">
        <v>86</v>
      </c>
      <c r="B372" s="6" t="s">
        <v>321</v>
      </c>
      <c r="C372" s="6" t="s">
        <v>87</v>
      </c>
      <c r="D372" s="27">
        <v>21982.89</v>
      </c>
      <c r="E372" s="27">
        <v>21983</v>
      </c>
      <c r="F372" s="43">
        <v>21983</v>
      </c>
    </row>
    <row r="373" spans="1:6" ht="54" x14ac:dyDescent="0.3">
      <c r="A373" s="42" t="s">
        <v>72</v>
      </c>
      <c r="B373" s="6" t="s">
        <v>321</v>
      </c>
      <c r="C373" s="6" t="s">
        <v>73</v>
      </c>
      <c r="D373" s="27">
        <f>D374</f>
        <v>877.5</v>
      </c>
      <c r="E373" s="27">
        <f t="shared" ref="E373:F373" si="245">E374</f>
        <v>877.5</v>
      </c>
      <c r="F373" s="43">
        <f t="shared" si="245"/>
        <v>877.5</v>
      </c>
    </row>
    <row r="374" spans="1:6" ht="54" x14ac:dyDescent="0.3">
      <c r="A374" s="42" t="s">
        <v>74</v>
      </c>
      <c r="B374" s="6" t="s">
        <v>321</v>
      </c>
      <c r="C374" s="6" t="s">
        <v>75</v>
      </c>
      <c r="D374" s="27">
        <v>877.5</v>
      </c>
      <c r="E374" s="27">
        <v>877.5</v>
      </c>
      <c r="F374" s="43">
        <v>877.5</v>
      </c>
    </row>
    <row r="375" spans="1:6" ht="18" x14ac:dyDescent="0.3">
      <c r="A375" s="42" t="s">
        <v>88</v>
      </c>
      <c r="B375" s="6" t="s">
        <v>321</v>
      </c>
      <c r="C375" s="6" t="s">
        <v>89</v>
      </c>
      <c r="D375" s="27">
        <f>D376</f>
        <v>180</v>
      </c>
      <c r="E375" s="27">
        <f t="shared" ref="E375:F375" si="246">E376</f>
        <v>180</v>
      </c>
      <c r="F375" s="43">
        <f t="shared" si="246"/>
        <v>180</v>
      </c>
    </row>
    <row r="376" spans="1:6" ht="18" x14ac:dyDescent="0.3">
      <c r="A376" s="42" t="s">
        <v>90</v>
      </c>
      <c r="B376" s="6" t="s">
        <v>321</v>
      </c>
      <c r="C376" s="6" t="s">
        <v>91</v>
      </c>
      <c r="D376" s="27">
        <v>180</v>
      </c>
      <c r="E376" s="27">
        <v>180</v>
      </c>
      <c r="F376" s="43">
        <v>180</v>
      </c>
    </row>
    <row r="377" spans="1:6" ht="72" x14ac:dyDescent="0.3">
      <c r="A377" s="49" t="s">
        <v>322</v>
      </c>
      <c r="B377" s="5" t="s">
        <v>323</v>
      </c>
      <c r="C377" s="5"/>
      <c r="D377" s="31">
        <f>D378</f>
        <v>35475.899999999994</v>
      </c>
      <c r="E377" s="31">
        <f t="shared" ref="E377:F377" si="247">E378</f>
        <v>35475.899999999994</v>
      </c>
      <c r="F377" s="50">
        <f t="shared" si="247"/>
        <v>35475.899999999994</v>
      </c>
    </row>
    <row r="378" spans="1:6" ht="90" x14ac:dyDescent="0.3">
      <c r="A378" s="42" t="s">
        <v>324</v>
      </c>
      <c r="B378" s="6" t="s">
        <v>325</v>
      </c>
      <c r="C378" s="7"/>
      <c r="D378" s="27">
        <f>D379+D382</f>
        <v>35475.899999999994</v>
      </c>
      <c r="E378" s="27">
        <f t="shared" ref="E378:F378" si="248">E379+E382</f>
        <v>35475.899999999994</v>
      </c>
      <c r="F378" s="43">
        <f t="shared" si="248"/>
        <v>35475.899999999994</v>
      </c>
    </row>
    <row r="379" spans="1:6" ht="54" x14ac:dyDescent="0.3">
      <c r="A379" s="42" t="s">
        <v>326</v>
      </c>
      <c r="B379" s="6" t="s">
        <v>327</v>
      </c>
      <c r="C379" s="7"/>
      <c r="D379" s="27">
        <f>D380</f>
        <v>5003</v>
      </c>
      <c r="E379" s="27">
        <f t="shared" ref="E379:F379" si="249">E380</f>
        <v>5003</v>
      </c>
      <c r="F379" s="43">
        <f t="shared" si="249"/>
        <v>5003</v>
      </c>
    </row>
    <row r="380" spans="1:6" ht="54" x14ac:dyDescent="0.3">
      <c r="A380" s="42" t="s">
        <v>72</v>
      </c>
      <c r="B380" s="6" t="s">
        <v>327</v>
      </c>
      <c r="C380" s="6" t="s">
        <v>73</v>
      </c>
      <c r="D380" s="27">
        <f>D381</f>
        <v>5003</v>
      </c>
      <c r="E380" s="27">
        <f t="shared" ref="E380:F380" si="250">E381</f>
        <v>5003</v>
      </c>
      <c r="F380" s="43">
        <f t="shared" si="250"/>
        <v>5003</v>
      </c>
    </row>
    <row r="381" spans="1:6" ht="54" x14ac:dyDescent="0.3">
      <c r="A381" s="42" t="s">
        <v>74</v>
      </c>
      <c r="B381" s="6" t="s">
        <v>327</v>
      </c>
      <c r="C381" s="6" t="s">
        <v>75</v>
      </c>
      <c r="D381" s="27">
        <f>5003</f>
        <v>5003</v>
      </c>
      <c r="E381" s="27">
        <v>5003</v>
      </c>
      <c r="F381" s="43">
        <v>5003</v>
      </c>
    </row>
    <row r="382" spans="1:6" ht="36" x14ac:dyDescent="0.3">
      <c r="A382" s="42" t="s">
        <v>328</v>
      </c>
      <c r="B382" s="6" t="s">
        <v>329</v>
      </c>
      <c r="C382" s="7"/>
      <c r="D382" s="27">
        <f>D383+D385+D387</f>
        <v>30472.899999999998</v>
      </c>
      <c r="E382" s="27">
        <f t="shared" ref="E382:F382" si="251">E383+E385+E387</f>
        <v>30472.899999999998</v>
      </c>
      <c r="F382" s="43">
        <f t="shared" si="251"/>
        <v>30472.899999999998</v>
      </c>
    </row>
    <row r="383" spans="1:6" ht="108" x14ac:dyDescent="0.3">
      <c r="A383" s="42" t="s">
        <v>68</v>
      </c>
      <c r="B383" s="6" t="s">
        <v>329</v>
      </c>
      <c r="C383" s="6" t="s">
        <v>69</v>
      </c>
      <c r="D383" s="27">
        <f>D384</f>
        <v>26084.1</v>
      </c>
      <c r="E383" s="27">
        <f t="shared" ref="E383:F383" si="252">E384</f>
        <v>26084.1</v>
      </c>
      <c r="F383" s="43">
        <f t="shared" si="252"/>
        <v>26084.1</v>
      </c>
    </row>
    <row r="384" spans="1:6" ht="36" x14ac:dyDescent="0.3">
      <c r="A384" s="42" t="s">
        <v>86</v>
      </c>
      <c r="B384" s="6" t="s">
        <v>329</v>
      </c>
      <c r="C384" s="6" t="s">
        <v>87</v>
      </c>
      <c r="D384" s="27">
        <v>26084.1</v>
      </c>
      <c r="E384" s="27">
        <v>26084.1</v>
      </c>
      <c r="F384" s="43">
        <v>26084.1</v>
      </c>
    </row>
    <row r="385" spans="1:6" ht="54" x14ac:dyDescent="0.3">
      <c r="A385" s="42" t="s">
        <v>72</v>
      </c>
      <c r="B385" s="6" t="s">
        <v>329</v>
      </c>
      <c r="C385" s="6" t="s">
        <v>73</v>
      </c>
      <c r="D385" s="27">
        <f>D386</f>
        <v>4170.8</v>
      </c>
      <c r="E385" s="27">
        <f t="shared" ref="E385:F385" si="253">E386</f>
        <v>4170.8</v>
      </c>
      <c r="F385" s="43">
        <f t="shared" si="253"/>
        <v>4170.8</v>
      </c>
    </row>
    <row r="386" spans="1:6" ht="54" x14ac:dyDescent="0.3">
      <c r="A386" s="42" t="s">
        <v>74</v>
      </c>
      <c r="B386" s="6" t="s">
        <v>329</v>
      </c>
      <c r="C386" s="6" t="s">
        <v>75</v>
      </c>
      <c r="D386" s="27">
        <v>4170.8</v>
      </c>
      <c r="E386" s="27">
        <v>4170.8</v>
      </c>
      <c r="F386" s="43">
        <v>4170.8</v>
      </c>
    </row>
    <row r="387" spans="1:6" ht="18" x14ac:dyDescent="0.3">
      <c r="A387" s="42" t="s">
        <v>88</v>
      </c>
      <c r="B387" s="6" t="s">
        <v>329</v>
      </c>
      <c r="C387" s="6" t="s">
        <v>89</v>
      </c>
      <c r="D387" s="27">
        <f>D388</f>
        <v>218</v>
      </c>
      <c r="E387" s="27">
        <f t="shared" ref="E387:F387" si="254">E388</f>
        <v>218</v>
      </c>
      <c r="F387" s="43">
        <f t="shared" si="254"/>
        <v>218</v>
      </c>
    </row>
    <row r="388" spans="1:6" ht="18" x14ac:dyDescent="0.3">
      <c r="A388" s="42" t="s">
        <v>90</v>
      </c>
      <c r="B388" s="6" t="s">
        <v>329</v>
      </c>
      <c r="C388" s="6" t="s">
        <v>91</v>
      </c>
      <c r="D388" s="27">
        <v>218</v>
      </c>
      <c r="E388" s="27">
        <v>218</v>
      </c>
      <c r="F388" s="43">
        <v>218</v>
      </c>
    </row>
    <row r="389" spans="1:6" ht="72" x14ac:dyDescent="0.3">
      <c r="A389" s="49" t="s">
        <v>330</v>
      </c>
      <c r="B389" s="5" t="s">
        <v>331</v>
      </c>
      <c r="C389" s="5"/>
      <c r="D389" s="31">
        <f>D390</f>
        <v>4790</v>
      </c>
      <c r="E389" s="31">
        <f t="shared" ref="E389:F389" si="255">E390</f>
        <v>1440</v>
      </c>
      <c r="F389" s="50">
        <f t="shared" si="255"/>
        <v>1440</v>
      </c>
    </row>
    <row r="390" spans="1:6" ht="162" x14ac:dyDescent="0.3">
      <c r="A390" s="42" t="s">
        <v>332</v>
      </c>
      <c r="B390" s="6" t="s">
        <v>333</v>
      </c>
      <c r="C390" s="7"/>
      <c r="D390" s="27">
        <f>D391</f>
        <v>4790</v>
      </c>
      <c r="E390" s="27">
        <f t="shared" ref="E390:F390" si="256">E391</f>
        <v>1440</v>
      </c>
      <c r="F390" s="43">
        <f t="shared" si="256"/>
        <v>1440</v>
      </c>
    </row>
    <row r="391" spans="1:6" ht="72" x14ac:dyDescent="0.3">
      <c r="A391" s="42" t="s">
        <v>334</v>
      </c>
      <c r="B391" s="6" t="s">
        <v>335</v>
      </c>
      <c r="C391" s="7"/>
      <c r="D391" s="27">
        <f>D392</f>
        <v>4790</v>
      </c>
      <c r="E391" s="27">
        <f t="shared" ref="E391:F391" si="257">E392</f>
        <v>1440</v>
      </c>
      <c r="F391" s="43">
        <f t="shared" si="257"/>
        <v>1440</v>
      </c>
    </row>
    <row r="392" spans="1:6" ht="54" x14ac:dyDescent="0.3">
      <c r="A392" s="42" t="s">
        <v>72</v>
      </c>
      <c r="B392" s="6" t="s">
        <v>335</v>
      </c>
      <c r="C392" s="6" t="s">
        <v>73</v>
      </c>
      <c r="D392" s="27">
        <f>D393</f>
        <v>4790</v>
      </c>
      <c r="E392" s="27">
        <f t="shared" ref="E392:F392" si="258">E393</f>
        <v>1440</v>
      </c>
      <c r="F392" s="43">
        <f t="shared" si="258"/>
        <v>1440</v>
      </c>
    </row>
    <row r="393" spans="1:6" ht="54" x14ac:dyDescent="0.3">
      <c r="A393" s="42" t="s">
        <v>74</v>
      </c>
      <c r="B393" s="6" t="s">
        <v>335</v>
      </c>
      <c r="C393" s="6" t="s">
        <v>75</v>
      </c>
      <c r="D393" s="27">
        <f>1440+3350</f>
        <v>4790</v>
      </c>
      <c r="E393" s="27">
        <v>1440</v>
      </c>
      <c r="F393" s="43">
        <v>1440</v>
      </c>
    </row>
    <row r="394" spans="1:6" ht="36" x14ac:dyDescent="0.3">
      <c r="A394" s="49" t="s">
        <v>336</v>
      </c>
      <c r="B394" s="5" t="s">
        <v>337</v>
      </c>
      <c r="C394" s="5"/>
      <c r="D394" s="31">
        <f>D395</f>
        <v>7504</v>
      </c>
      <c r="E394" s="31">
        <f t="shared" ref="E394:F394" si="259">E395</f>
        <v>7504</v>
      </c>
      <c r="F394" s="50">
        <f t="shared" si="259"/>
        <v>7504</v>
      </c>
    </row>
    <row r="395" spans="1:6" ht="36" x14ac:dyDescent="0.3">
      <c r="A395" s="42" t="s">
        <v>338</v>
      </c>
      <c r="B395" s="6" t="s">
        <v>339</v>
      </c>
      <c r="C395" s="7"/>
      <c r="D395" s="27">
        <f>D396</f>
        <v>7504</v>
      </c>
      <c r="E395" s="27">
        <f t="shared" ref="E395:F395" si="260">E396</f>
        <v>7504</v>
      </c>
      <c r="F395" s="43">
        <f t="shared" si="260"/>
        <v>7504</v>
      </c>
    </row>
    <row r="396" spans="1:6" ht="54" x14ac:dyDescent="0.3">
      <c r="A396" s="42" t="s">
        <v>340</v>
      </c>
      <c r="B396" s="6" t="s">
        <v>341</v>
      </c>
      <c r="C396" s="7"/>
      <c r="D396" s="27">
        <f>D397</f>
        <v>7504</v>
      </c>
      <c r="E396" s="27">
        <f t="shared" ref="E396:F396" si="261">E397</f>
        <v>7504</v>
      </c>
      <c r="F396" s="43">
        <f t="shared" si="261"/>
        <v>7504</v>
      </c>
    </row>
    <row r="397" spans="1:6" ht="54" x14ac:dyDescent="0.3">
      <c r="A397" s="42" t="s">
        <v>72</v>
      </c>
      <c r="B397" s="6" t="s">
        <v>341</v>
      </c>
      <c r="C397" s="6" t="s">
        <v>73</v>
      </c>
      <c r="D397" s="27">
        <f>D398</f>
        <v>7504</v>
      </c>
      <c r="E397" s="27">
        <f t="shared" ref="E397:F397" si="262">E398</f>
        <v>7504</v>
      </c>
      <c r="F397" s="43">
        <f t="shared" si="262"/>
        <v>7504</v>
      </c>
    </row>
    <row r="398" spans="1:6" ht="54" x14ac:dyDescent="0.3">
      <c r="A398" s="42" t="s">
        <v>74</v>
      </c>
      <c r="B398" s="6" t="s">
        <v>341</v>
      </c>
      <c r="C398" s="6" t="s">
        <v>75</v>
      </c>
      <c r="D398" s="27">
        <v>7504</v>
      </c>
      <c r="E398" s="27">
        <v>7504</v>
      </c>
      <c r="F398" s="43">
        <v>7504</v>
      </c>
    </row>
    <row r="399" spans="1:6" ht="36" x14ac:dyDescent="0.3">
      <c r="A399" s="49" t="s">
        <v>342</v>
      </c>
      <c r="B399" s="5" t="s">
        <v>343</v>
      </c>
      <c r="C399" s="5"/>
      <c r="D399" s="31">
        <f>D400</f>
        <v>630</v>
      </c>
      <c r="E399" s="31">
        <f t="shared" ref="E399:F399" si="263">E400</f>
        <v>630</v>
      </c>
      <c r="F399" s="50">
        <f t="shared" si="263"/>
        <v>630</v>
      </c>
    </row>
    <row r="400" spans="1:6" ht="90" x14ac:dyDescent="0.3">
      <c r="A400" s="42" t="s">
        <v>344</v>
      </c>
      <c r="B400" s="6" t="s">
        <v>345</v>
      </c>
      <c r="C400" s="7"/>
      <c r="D400" s="28">
        <f>D401</f>
        <v>630</v>
      </c>
      <c r="E400" s="28">
        <f t="shared" ref="E400:F400" si="264">E401</f>
        <v>630</v>
      </c>
      <c r="F400" s="45">
        <f t="shared" si="264"/>
        <v>630</v>
      </c>
    </row>
    <row r="401" spans="1:6" ht="54" x14ac:dyDescent="0.3">
      <c r="A401" s="42" t="s">
        <v>346</v>
      </c>
      <c r="B401" s="6" t="s">
        <v>347</v>
      </c>
      <c r="C401" s="7"/>
      <c r="D401" s="28">
        <f>D402</f>
        <v>630</v>
      </c>
      <c r="E401" s="28">
        <f t="shared" ref="E401:F401" si="265">E402</f>
        <v>630</v>
      </c>
      <c r="F401" s="45">
        <f t="shared" si="265"/>
        <v>630</v>
      </c>
    </row>
    <row r="402" spans="1:6" ht="54" x14ac:dyDescent="0.3">
      <c r="A402" s="42" t="s">
        <v>72</v>
      </c>
      <c r="B402" s="6" t="s">
        <v>347</v>
      </c>
      <c r="C402" s="6" t="s">
        <v>73</v>
      </c>
      <c r="D402" s="28">
        <f>D403</f>
        <v>630</v>
      </c>
      <c r="E402" s="28">
        <f t="shared" ref="E402:F402" si="266">E403</f>
        <v>630</v>
      </c>
      <c r="F402" s="45">
        <f t="shared" si="266"/>
        <v>630</v>
      </c>
    </row>
    <row r="403" spans="1:6" ht="54.6" thickBot="1" x14ac:dyDescent="0.35">
      <c r="A403" s="44" t="s">
        <v>74</v>
      </c>
      <c r="B403" s="8" t="s">
        <v>347</v>
      </c>
      <c r="C403" s="8" t="s">
        <v>75</v>
      </c>
      <c r="D403" s="28">
        <v>630</v>
      </c>
      <c r="E403" s="28">
        <v>630</v>
      </c>
      <c r="F403" s="45">
        <v>630</v>
      </c>
    </row>
    <row r="404" spans="1:6" ht="35.4" thickBot="1" x14ac:dyDescent="0.35">
      <c r="A404" s="46" t="s">
        <v>348</v>
      </c>
      <c r="B404" s="12" t="s">
        <v>349</v>
      </c>
      <c r="C404" s="12"/>
      <c r="D404" s="29">
        <f>D405+D412+D417+D422+D427+D432</f>
        <v>115785.40000000001</v>
      </c>
      <c r="E404" s="29">
        <f t="shared" ref="E404:F404" si="267">E405+E412+E417+E422+E427+E432</f>
        <v>86953.8</v>
      </c>
      <c r="F404" s="47">
        <f t="shared" si="267"/>
        <v>83273.799999999988</v>
      </c>
    </row>
    <row r="405" spans="1:6" ht="72" x14ac:dyDescent="0.3">
      <c r="A405" s="40" t="s">
        <v>350</v>
      </c>
      <c r="B405" s="11" t="s">
        <v>351</v>
      </c>
      <c r="C405" s="11"/>
      <c r="D405" s="26">
        <f>D406</f>
        <v>4742</v>
      </c>
      <c r="E405" s="26">
        <f t="shared" ref="E405:F405" si="268">E406</f>
        <v>4742</v>
      </c>
      <c r="F405" s="41">
        <f t="shared" si="268"/>
        <v>4742</v>
      </c>
    </row>
    <row r="406" spans="1:6" ht="90" x14ac:dyDescent="0.3">
      <c r="A406" s="42" t="s">
        <v>352</v>
      </c>
      <c r="B406" s="6" t="s">
        <v>353</v>
      </c>
      <c r="C406" s="7"/>
      <c r="D406" s="27">
        <f>D407</f>
        <v>4742</v>
      </c>
      <c r="E406" s="27">
        <f t="shared" ref="E406:F406" si="269">E407</f>
        <v>4742</v>
      </c>
      <c r="F406" s="43">
        <f t="shared" si="269"/>
        <v>4742</v>
      </c>
    </row>
    <row r="407" spans="1:6" ht="342" x14ac:dyDescent="0.3">
      <c r="A407" s="42" t="s">
        <v>354</v>
      </c>
      <c r="B407" s="6" t="s">
        <v>355</v>
      </c>
      <c r="C407" s="7"/>
      <c r="D407" s="27">
        <f>D408+D410</f>
        <v>4742</v>
      </c>
      <c r="E407" s="27">
        <f t="shared" ref="E407:F407" si="270">E408+E410</f>
        <v>4742</v>
      </c>
      <c r="F407" s="43">
        <f t="shared" si="270"/>
        <v>4742</v>
      </c>
    </row>
    <row r="408" spans="1:6" ht="108" x14ac:dyDescent="0.3">
      <c r="A408" s="42" t="s">
        <v>68</v>
      </c>
      <c r="B408" s="6" t="s">
        <v>355</v>
      </c>
      <c r="C408" s="6" t="s">
        <v>69</v>
      </c>
      <c r="D408" s="27">
        <f>D409</f>
        <v>4396</v>
      </c>
      <c r="E408" s="27">
        <f t="shared" ref="E408:F408" si="271">E409</f>
        <v>4396</v>
      </c>
      <c r="F408" s="43">
        <f t="shared" si="271"/>
        <v>4396</v>
      </c>
    </row>
    <row r="409" spans="1:6" ht="54" x14ac:dyDescent="0.3">
      <c r="A409" s="42" t="s">
        <v>70</v>
      </c>
      <c r="B409" s="6" t="s">
        <v>355</v>
      </c>
      <c r="C409" s="6" t="s">
        <v>71</v>
      </c>
      <c r="D409" s="27">
        <v>4396</v>
      </c>
      <c r="E409" s="27">
        <v>4396</v>
      </c>
      <c r="F409" s="43">
        <v>4396</v>
      </c>
    </row>
    <row r="410" spans="1:6" ht="54" x14ac:dyDescent="0.3">
      <c r="A410" s="42" t="s">
        <v>72</v>
      </c>
      <c r="B410" s="6" t="s">
        <v>355</v>
      </c>
      <c r="C410" s="6" t="s">
        <v>73</v>
      </c>
      <c r="D410" s="27">
        <f>D411</f>
        <v>346</v>
      </c>
      <c r="E410" s="27">
        <f t="shared" ref="E410:F410" si="272">E411</f>
        <v>346</v>
      </c>
      <c r="F410" s="43">
        <f t="shared" si="272"/>
        <v>346</v>
      </c>
    </row>
    <row r="411" spans="1:6" ht="54" x14ac:dyDescent="0.3">
      <c r="A411" s="42" t="s">
        <v>74</v>
      </c>
      <c r="B411" s="6" t="s">
        <v>355</v>
      </c>
      <c r="C411" s="6" t="s">
        <v>75</v>
      </c>
      <c r="D411" s="27">
        <v>346</v>
      </c>
      <c r="E411" s="27">
        <v>346</v>
      </c>
      <c r="F411" s="43">
        <v>346</v>
      </c>
    </row>
    <row r="412" spans="1:6" ht="36" x14ac:dyDescent="0.3">
      <c r="A412" s="49" t="s">
        <v>356</v>
      </c>
      <c r="B412" s="5" t="s">
        <v>357</v>
      </c>
      <c r="C412" s="5"/>
      <c r="D412" s="31">
        <f>D413</f>
        <v>21827.200000000001</v>
      </c>
      <c r="E412" s="31">
        <f t="shared" ref="E412:F412" si="273">E413</f>
        <v>21827.200000000001</v>
      </c>
      <c r="F412" s="50">
        <f t="shared" si="273"/>
        <v>21827.200000000001</v>
      </c>
    </row>
    <row r="413" spans="1:6" ht="108" x14ac:dyDescent="0.3">
      <c r="A413" s="42" t="s">
        <v>358</v>
      </c>
      <c r="B413" s="6" t="s">
        <v>359</v>
      </c>
      <c r="C413" s="7"/>
      <c r="D413" s="27">
        <f>D414</f>
        <v>21827.200000000001</v>
      </c>
      <c r="E413" s="27">
        <f t="shared" ref="E413:F413" si="274">E414</f>
        <v>21827.200000000001</v>
      </c>
      <c r="F413" s="43">
        <f t="shared" si="274"/>
        <v>21827.200000000001</v>
      </c>
    </row>
    <row r="414" spans="1:6" ht="36" x14ac:dyDescent="0.3">
      <c r="A414" s="42" t="s">
        <v>360</v>
      </c>
      <c r="B414" s="6" t="s">
        <v>361</v>
      </c>
      <c r="C414" s="7"/>
      <c r="D414" s="27">
        <f>D415</f>
        <v>21827.200000000001</v>
      </c>
      <c r="E414" s="27">
        <f t="shared" ref="E414:F414" si="275">E415</f>
        <v>21827.200000000001</v>
      </c>
      <c r="F414" s="43">
        <f t="shared" si="275"/>
        <v>21827.200000000001</v>
      </c>
    </row>
    <row r="415" spans="1:6" ht="36" x14ac:dyDescent="0.3">
      <c r="A415" s="42" t="s">
        <v>12</v>
      </c>
      <c r="B415" s="6" t="s">
        <v>361</v>
      </c>
      <c r="C415" s="6" t="s">
        <v>13</v>
      </c>
      <c r="D415" s="27">
        <f>D416</f>
        <v>21827.200000000001</v>
      </c>
      <c r="E415" s="27">
        <f t="shared" ref="E415:F415" si="276">E416</f>
        <v>21827.200000000001</v>
      </c>
      <c r="F415" s="43">
        <f t="shared" si="276"/>
        <v>21827.200000000001</v>
      </c>
    </row>
    <row r="416" spans="1:6" ht="54" x14ac:dyDescent="0.3">
      <c r="A416" s="42" t="s">
        <v>14</v>
      </c>
      <c r="B416" s="6" t="s">
        <v>361</v>
      </c>
      <c r="C416" s="6" t="s">
        <v>15</v>
      </c>
      <c r="D416" s="27">
        <v>21827.200000000001</v>
      </c>
      <c r="E416" s="27">
        <v>21827.200000000001</v>
      </c>
      <c r="F416" s="43">
        <v>21827.200000000001</v>
      </c>
    </row>
    <row r="417" spans="1:6" ht="90" x14ac:dyDescent="0.3">
      <c r="A417" s="49" t="s">
        <v>362</v>
      </c>
      <c r="B417" s="5" t="s">
        <v>363</v>
      </c>
      <c r="C417" s="5"/>
      <c r="D417" s="31">
        <f>D418</f>
        <v>81304</v>
      </c>
      <c r="E417" s="31">
        <f t="shared" ref="E417:F417" si="277">E418</f>
        <v>40652</v>
      </c>
      <c r="F417" s="50">
        <f t="shared" si="277"/>
        <v>35870</v>
      </c>
    </row>
    <row r="418" spans="1:6" ht="108" x14ac:dyDescent="0.3">
      <c r="A418" s="42" t="s">
        <v>364</v>
      </c>
      <c r="B418" s="6" t="s">
        <v>365</v>
      </c>
      <c r="C418" s="7"/>
      <c r="D418" s="27">
        <f>D419</f>
        <v>81304</v>
      </c>
      <c r="E418" s="27">
        <f t="shared" ref="E418:F418" si="278">E419</f>
        <v>40652</v>
      </c>
      <c r="F418" s="43">
        <f t="shared" si="278"/>
        <v>35870</v>
      </c>
    </row>
    <row r="419" spans="1:6" ht="126" x14ac:dyDescent="0.3">
      <c r="A419" s="42" t="s">
        <v>366</v>
      </c>
      <c r="B419" s="6" t="s">
        <v>367</v>
      </c>
      <c r="C419" s="7"/>
      <c r="D419" s="27">
        <f>D420</f>
        <v>81304</v>
      </c>
      <c r="E419" s="27">
        <f t="shared" ref="E419:F419" si="279">E420</f>
        <v>40652</v>
      </c>
      <c r="F419" s="43">
        <f t="shared" si="279"/>
        <v>35870</v>
      </c>
    </row>
    <row r="420" spans="1:6" ht="54" x14ac:dyDescent="0.3">
      <c r="A420" s="42" t="s">
        <v>368</v>
      </c>
      <c r="B420" s="6" t="s">
        <v>367</v>
      </c>
      <c r="C420" s="6" t="s">
        <v>369</v>
      </c>
      <c r="D420" s="27">
        <f>D421</f>
        <v>81304</v>
      </c>
      <c r="E420" s="27">
        <f t="shared" ref="E420:F420" si="280">E421</f>
        <v>40652</v>
      </c>
      <c r="F420" s="43">
        <f t="shared" si="280"/>
        <v>35870</v>
      </c>
    </row>
    <row r="421" spans="1:6" ht="18" x14ac:dyDescent="0.3">
      <c r="A421" s="42" t="s">
        <v>370</v>
      </c>
      <c r="B421" s="6" t="s">
        <v>367</v>
      </c>
      <c r="C421" s="6" t="s">
        <v>371</v>
      </c>
      <c r="D421" s="27">
        <v>81304</v>
      </c>
      <c r="E421" s="27">
        <v>40652</v>
      </c>
      <c r="F421" s="43">
        <v>35870</v>
      </c>
    </row>
    <row r="422" spans="1:6" ht="18" x14ac:dyDescent="0.3">
      <c r="A422" s="49" t="s">
        <v>372</v>
      </c>
      <c r="B422" s="5" t="s">
        <v>373</v>
      </c>
      <c r="C422" s="5"/>
      <c r="D422" s="31">
        <f>D423</f>
        <v>266.60000000000002</v>
      </c>
      <c r="E422" s="31">
        <f t="shared" ref="E422:F422" si="281">E423</f>
        <v>266.60000000000002</v>
      </c>
      <c r="F422" s="50">
        <f t="shared" si="281"/>
        <v>266.60000000000002</v>
      </c>
    </row>
    <row r="423" spans="1:6" ht="72" x14ac:dyDescent="0.3">
      <c r="A423" s="42" t="s">
        <v>374</v>
      </c>
      <c r="B423" s="6" t="s">
        <v>375</v>
      </c>
      <c r="C423" s="7"/>
      <c r="D423" s="27">
        <f>D424</f>
        <v>266.60000000000002</v>
      </c>
      <c r="E423" s="27">
        <f t="shared" ref="E423:F423" si="282">E424</f>
        <v>266.60000000000002</v>
      </c>
      <c r="F423" s="43">
        <f t="shared" si="282"/>
        <v>266.60000000000002</v>
      </c>
    </row>
    <row r="424" spans="1:6" ht="36" x14ac:dyDescent="0.3">
      <c r="A424" s="42" t="s">
        <v>376</v>
      </c>
      <c r="B424" s="6" t="s">
        <v>377</v>
      </c>
      <c r="C424" s="7"/>
      <c r="D424" s="27">
        <f>D425</f>
        <v>266.60000000000002</v>
      </c>
      <c r="E424" s="27">
        <f t="shared" ref="E424:F424" si="283">E425</f>
        <v>266.60000000000002</v>
      </c>
      <c r="F424" s="43">
        <f t="shared" si="283"/>
        <v>266.60000000000002</v>
      </c>
    </row>
    <row r="425" spans="1:6" ht="36" x14ac:dyDescent="0.3">
      <c r="A425" s="42" t="s">
        <v>12</v>
      </c>
      <c r="B425" s="6" t="s">
        <v>377</v>
      </c>
      <c r="C425" s="6" t="s">
        <v>13</v>
      </c>
      <c r="D425" s="27">
        <f>D426</f>
        <v>266.60000000000002</v>
      </c>
      <c r="E425" s="27">
        <f t="shared" ref="E425:F425" si="284">E426</f>
        <v>266.60000000000002</v>
      </c>
      <c r="F425" s="43">
        <f t="shared" si="284"/>
        <v>266.60000000000002</v>
      </c>
    </row>
    <row r="426" spans="1:6" ht="54" x14ac:dyDescent="0.3">
      <c r="A426" s="42" t="s">
        <v>14</v>
      </c>
      <c r="B426" s="6" t="s">
        <v>377</v>
      </c>
      <c r="C426" s="6" t="s">
        <v>15</v>
      </c>
      <c r="D426" s="27">
        <v>266.60000000000002</v>
      </c>
      <c r="E426" s="27">
        <v>266.60000000000002</v>
      </c>
      <c r="F426" s="43">
        <v>266.60000000000002</v>
      </c>
    </row>
    <row r="427" spans="1:6" ht="54" x14ac:dyDescent="0.3">
      <c r="A427" s="49" t="s">
        <v>378</v>
      </c>
      <c r="B427" s="5" t="s">
        <v>379</v>
      </c>
      <c r="C427" s="5"/>
      <c r="D427" s="31">
        <f>D428</f>
        <v>5441.6</v>
      </c>
      <c r="E427" s="31">
        <f t="shared" ref="E427:F427" si="285">E428</f>
        <v>19466</v>
      </c>
      <c r="F427" s="50">
        <f t="shared" si="285"/>
        <v>19466</v>
      </c>
    </row>
    <row r="428" spans="1:6" ht="90" x14ac:dyDescent="0.3">
      <c r="A428" s="42" t="s">
        <v>380</v>
      </c>
      <c r="B428" s="6" t="s">
        <v>381</v>
      </c>
      <c r="C428" s="7"/>
      <c r="D428" s="27">
        <f>D429</f>
        <v>5441.6</v>
      </c>
      <c r="E428" s="27">
        <f t="shared" ref="E428:F428" si="286">E429</f>
        <v>19466</v>
      </c>
      <c r="F428" s="43">
        <f t="shared" si="286"/>
        <v>19466</v>
      </c>
    </row>
    <row r="429" spans="1:6" ht="36" x14ac:dyDescent="0.3">
      <c r="A429" s="42" t="s">
        <v>382</v>
      </c>
      <c r="B429" s="6" t="s">
        <v>383</v>
      </c>
      <c r="C429" s="7"/>
      <c r="D429" s="27">
        <f>D430</f>
        <v>5441.6</v>
      </c>
      <c r="E429" s="27">
        <f t="shared" ref="E429:F429" si="287">E430</f>
        <v>19466</v>
      </c>
      <c r="F429" s="43">
        <f t="shared" si="287"/>
        <v>19466</v>
      </c>
    </row>
    <row r="430" spans="1:6" ht="36" x14ac:dyDescent="0.3">
      <c r="A430" s="42" t="s">
        <v>12</v>
      </c>
      <c r="B430" s="6" t="s">
        <v>383</v>
      </c>
      <c r="C430" s="6" t="s">
        <v>13</v>
      </c>
      <c r="D430" s="27">
        <f>D431</f>
        <v>5441.6</v>
      </c>
      <c r="E430" s="27">
        <f t="shared" ref="E430:F430" si="288">E431</f>
        <v>19466</v>
      </c>
      <c r="F430" s="43">
        <f t="shared" si="288"/>
        <v>19466</v>
      </c>
    </row>
    <row r="431" spans="1:6" ht="54" x14ac:dyDescent="0.3">
      <c r="A431" s="42" t="s">
        <v>14</v>
      </c>
      <c r="B431" s="6" t="s">
        <v>383</v>
      </c>
      <c r="C431" s="6" t="s">
        <v>15</v>
      </c>
      <c r="D431" s="27">
        <v>5441.6</v>
      </c>
      <c r="E431" s="27">
        <v>19466</v>
      </c>
      <c r="F431" s="43">
        <v>19466</v>
      </c>
    </row>
    <row r="432" spans="1:6" ht="72" x14ac:dyDescent="0.3">
      <c r="A432" s="49" t="s">
        <v>384</v>
      </c>
      <c r="B432" s="5" t="s">
        <v>385</v>
      </c>
      <c r="C432" s="5"/>
      <c r="D432" s="31">
        <f>D433</f>
        <v>2204</v>
      </c>
      <c r="E432" s="31">
        <f t="shared" ref="E432:F432" si="289">E433</f>
        <v>0</v>
      </c>
      <c r="F432" s="50">
        <f t="shared" si="289"/>
        <v>1102</v>
      </c>
    </row>
    <row r="433" spans="1:6" ht="162" x14ac:dyDescent="0.3">
      <c r="A433" s="42" t="s">
        <v>386</v>
      </c>
      <c r="B433" s="6" t="s">
        <v>387</v>
      </c>
      <c r="C433" s="7"/>
      <c r="D433" s="27">
        <f>D434+D437</f>
        <v>2204</v>
      </c>
      <c r="E433" s="27">
        <f t="shared" ref="E433:F433" si="290">E434+E437</f>
        <v>0</v>
      </c>
      <c r="F433" s="43">
        <f t="shared" si="290"/>
        <v>1102</v>
      </c>
    </row>
    <row r="434" spans="1:6" ht="90" x14ac:dyDescent="0.3">
      <c r="A434" s="42" t="s">
        <v>388</v>
      </c>
      <c r="B434" s="6" t="s">
        <v>389</v>
      </c>
      <c r="C434" s="7"/>
      <c r="D434" s="27">
        <f>D435</f>
        <v>1102</v>
      </c>
      <c r="E434" s="27">
        <f t="shared" ref="E434:F434" si="291">E435</f>
        <v>0</v>
      </c>
      <c r="F434" s="43">
        <f t="shared" si="291"/>
        <v>1102</v>
      </c>
    </row>
    <row r="435" spans="1:6" ht="36" x14ac:dyDescent="0.3">
      <c r="A435" s="42" t="s">
        <v>12</v>
      </c>
      <c r="B435" s="6" t="s">
        <v>389</v>
      </c>
      <c r="C435" s="6" t="s">
        <v>13</v>
      </c>
      <c r="D435" s="27">
        <f>D436</f>
        <v>1102</v>
      </c>
      <c r="E435" s="27">
        <f t="shared" ref="E435:F435" si="292">E436</f>
        <v>0</v>
      </c>
      <c r="F435" s="43">
        <f t="shared" si="292"/>
        <v>1102</v>
      </c>
    </row>
    <row r="436" spans="1:6" ht="54" x14ac:dyDescent="0.3">
      <c r="A436" s="42" t="s">
        <v>14</v>
      </c>
      <c r="B436" s="6" t="s">
        <v>389</v>
      </c>
      <c r="C436" s="6" t="s">
        <v>15</v>
      </c>
      <c r="D436" s="27">
        <v>1102</v>
      </c>
      <c r="E436" s="27">
        <v>0</v>
      </c>
      <c r="F436" s="43">
        <v>1102</v>
      </c>
    </row>
    <row r="437" spans="1:6" ht="108" x14ac:dyDescent="0.3">
      <c r="A437" s="42" t="s">
        <v>390</v>
      </c>
      <c r="B437" s="6" t="s">
        <v>391</v>
      </c>
      <c r="C437" s="7"/>
      <c r="D437" s="27">
        <f>D438</f>
        <v>1102</v>
      </c>
      <c r="E437" s="27">
        <f t="shared" ref="E437:F437" si="293">E438</f>
        <v>0</v>
      </c>
      <c r="F437" s="43">
        <f t="shared" si="293"/>
        <v>0</v>
      </c>
    </row>
    <row r="438" spans="1:6" ht="36" x14ac:dyDescent="0.3">
      <c r="A438" s="42" t="s">
        <v>12</v>
      </c>
      <c r="B438" s="6" t="s">
        <v>391</v>
      </c>
      <c r="C438" s="6" t="s">
        <v>13</v>
      </c>
      <c r="D438" s="27">
        <f>D439</f>
        <v>1102</v>
      </c>
      <c r="E438" s="27">
        <f t="shared" ref="E438:F438" si="294">E439</f>
        <v>0</v>
      </c>
      <c r="F438" s="43">
        <f t="shared" si="294"/>
        <v>0</v>
      </c>
    </row>
    <row r="439" spans="1:6" ht="54.6" thickBot="1" x14ac:dyDescent="0.35">
      <c r="A439" s="44" t="s">
        <v>14</v>
      </c>
      <c r="B439" s="8" t="s">
        <v>391</v>
      </c>
      <c r="C439" s="8" t="s">
        <v>15</v>
      </c>
      <c r="D439" s="28">
        <v>1102</v>
      </c>
      <c r="E439" s="28">
        <v>0</v>
      </c>
      <c r="F439" s="45">
        <v>0</v>
      </c>
    </row>
    <row r="440" spans="1:6" ht="52.8" thickBot="1" x14ac:dyDescent="0.35">
      <c r="A440" s="46" t="s">
        <v>392</v>
      </c>
      <c r="B440" s="12" t="s">
        <v>393</v>
      </c>
      <c r="C440" s="12"/>
      <c r="D440" s="29">
        <f>D441+D446+D458+D466+D471+D476</f>
        <v>564070.69999999995</v>
      </c>
      <c r="E440" s="29">
        <f>E441+E446+E458+E466+E471+E476</f>
        <v>561950.69999999995</v>
      </c>
      <c r="F440" s="47">
        <f>F441+F446+F458+F466+F471+F476</f>
        <v>396853.80000000005</v>
      </c>
    </row>
    <row r="441" spans="1:6" ht="18" x14ac:dyDescent="0.3">
      <c r="A441" s="40" t="s">
        <v>394</v>
      </c>
      <c r="B441" s="11" t="s">
        <v>395</v>
      </c>
      <c r="C441" s="11"/>
      <c r="D441" s="26">
        <f>D442</f>
        <v>2500</v>
      </c>
      <c r="E441" s="26">
        <f t="shared" ref="E441:F441" si="295">E442</f>
        <v>0</v>
      </c>
      <c r="F441" s="41">
        <f t="shared" si="295"/>
        <v>0</v>
      </c>
    </row>
    <row r="442" spans="1:6" ht="108" x14ac:dyDescent="0.3">
      <c r="A442" s="42" t="s">
        <v>396</v>
      </c>
      <c r="B442" s="6" t="s">
        <v>397</v>
      </c>
      <c r="C442" s="7"/>
      <c r="D442" s="27">
        <f>D443</f>
        <v>2500</v>
      </c>
      <c r="E442" s="27">
        <f t="shared" ref="E442:F442" si="296">E443</f>
        <v>0</v>
      </c>
      <c r="F442" s="43">
        <f t="shared" si="296"/>
        <v>0</v>
      </c>
    </row>
    <row r="443" spans="1:6" ht="90" x14ac:dyDescent="0.3">
      <c r="A443" s="42" t="s">
        <v>398</v>
      </c>
      <c r="B443" s="6" t="s">
        <v>399</v>
      </c>
      <c r="C443" s="7"/>
      <c r="D443" s="27">
        <f>D444</f>
        <v>2500</v>
      </c>
      <c r="E443" s="27">
        <f t="shared" ref="E443:F443" si="297">E444</f>
        <v>0</v>
      </c>
      <c r="F443" s="43">
        <f t="shared" si="297"/>
        <v>0</v>
      </c>
    </row>
    <row r="444" spans="1:6" ht="54" x14ac:dyDescent="0.3">
      <c r="A444" s="42" t="s">
        <v>72</v>
      </c>
      <c r="B444" s="6" t="s">
        <v>399</v>
      </c>
      <c r="C444" s="6" t="s">
        <v>73</v>
      </c>
      <c r="D444" s="27">
        <f>D445</f>
        <v>2500</v>
      </c>
      <c r="E444" s="27">
        <f t="shared" ref="E444:F444" si="298">E445</f>
        <v>0</v>
      </c>
      <c r="F444" s="43">
        <f t="shared" si="298"/>
        <v>0</v>
      </c>
    </row>
    <row r="445" spans="1:6" ht="54" x14ac:dyDescent="0.3">
      <c r="A445" s="42" t="s">
        <v>74</v>
      </c>
      <c r="B445" s="6" t="s">
        <v>399</v>
      </c>
      <c r="C445" s="6" t="s">
        <v>75</v>
      </c>
      <c r="D445" s="27">
        <v>2500</v>
      </c>
      <c r="E445" s="27">
        <v>0</v>
      </c>
      <c r="F445" s="43">
        <v>0</v>
      </c>
    </row>
    <row r="446" spans="1:6" ht="36" x14ac:dyDescent="0.3">
      <c r="A446" s="49" t="s">
        <v>400</v>
      </c>
      <c r="B446" s="5" t="s">
        <v>401</v>
      </c>
      <c r="C446" s="5"/>
      <c r="D446" s="31">
        <f>D454+D447</f>
        <v>135235</v>
      </c>
      <c r="E446" s="31">
        <f t="shared" ref="E446:F446" si="299">E454+E447</f>
        <v>93365</v>
      </c>
      <c r="F446" s="58">
        <f t="shared" si="299"/>
        <v>0</v>
      </c>
    </row>
    <row r="447" spans="1:6" ht="126" x14ac:dyDescent="0.3">
      <c r="A447" s="57" t="s">
        <v>402</v>
      </c>
      <c r="B447" s="6" t="s">
        <v>403</v>
      </c>
      <c r="C447" s="7"/>
      <c r="D447" s="30">
        <f>D448+D451</f>
        <v>39200</v>
      </c>
      <c r="E447" s="30">
        <f t="shared" ref="E447:F447" si="300">E448+E451</f>
        <v>0</v>
      </c>
      <c r="F447" s="58">
        <f t="shared" si="300"/>
        <v>0</v>
      </c>
    </row>
    <row r="448" spans="1:6" ht="36" x14ac:dyDescent="0.3">
      <c r="A448" s="57" t="s">
        <v>751</v>
      </c>
      <c r="B448" s="6" t="s">
        <v>754</v>
      </c>
      <c r="C448" s="7"/>
      <c r="D448" s="30">
        <f t="shared" ref="D448:E449" si="301">D449</f>
        <v>32300</v>
      </c>
      <c r="E448" s="30">
        <f t="shared" si="301"/>
        <v>0</v>
      </c>
      <c r="F448" s="58">
        <v>0</v>
      </c>
    </row>
    <row r="449" spans="1:6" ht="36" x14ac:dyDescent="0.3">
      <c r="A449" s="57" t="s">
        <v>752</v>
      </c>
      <c r="B449" s="6" t="s">
        <v>754</v>
      </c>
      <c r="C449" s="6" t="s">
        <v>73</v>
      </c>
      <c r="D449" s="30">
        <f t="shared" si="301"/>
        <v>32300</v>
      </c>
      <c r="E449" s="30">
        <f t="shared" si="301"/>
        <v>0</v>
      </c>
      <c r="F449" s="58">
        <v>0</v>
      </c>
    </row>
    <row r="450" spans="1:6" ht="36" x14ac:dyDescent="0.3">
      <c r="A450" s="57" t="s">
        <v>753</v>
      </c>
      <c r="B450" s="6" t="s">
        <v>754</v>
      </c>
      <c r="C450" s="6" t="s">
        <v>75</v>
      </c>
      <c r="D450" s="30">
        <v>32300</v>
      </c>
      <c r="E450" s="30">
        <v>0</v>
      </c>
      <c r="F450" s="58">
        <v>0</v>
      </c>
    </row>
    <row r="451" spans="1:6" ht="90" x14ac:dyDescent="0.3">
      <c r="A451" s="42" t="s">
        <v>398</v>
      </c>
      <c r="B451" s="6" t="s">
        <v>404</v>
      </c>
      <c r="C451" s="7"/>
      <c r="D451" s="27">
        <f>D452</f>
        <v>6900</v>
      </c>
      <c r="E451" s="27">
        <f t="shared" ref="E451:F451" si="302">E452</f>
        <v>0</v>
      </c>
      <c r="F451" s="43">
        <f t="shared" si="302"/>
        <v>0</v>
      </c>
    </row>
    <row r="452" spans="1:6" ht="54" x14ac:dyDescent="0.3">
      <c r="A452" s="42" t="s">
        <v>72</v>
      </c>
      <c r="B452" s="6" t="s">
        <v>404</v>
      </c>
      <c r="C452" s="6" t="s">
        <v>73</v>
      </c>
      <c r="D452" s="27">
        <f>D453</f>
        <v>6900</v>
      </c>
      <c r="E452" s="27">
        <f t="shared" ref="E452:F452" si="303">E453</f>
        <v>0</v>
      </c>
      <c r="F452" s="43">
        <f t="shared" si="303"/>
        <v>0</v>
      </c>
    </row>
    <row r="453" spans="1:6" ht="54" x14ac:dyDescent="0.3">
      <c r="A453" s="42" t="s">
        <v>74</v>
      </c>
      <c r="B453" s="6" t="s">
        <v>404</v>
      </c>
      <c r="C453" s="6" t="s">
        <v>75</v>
      </c>
      <c r="D453" s="27">
        <v>6900</v>
      </c>
      <c r="E453" s="27">
        <v>0</v>
      </c>
      <c r="F453" s="43">
        <v>0</v>
      </c>
    </row>
    <row r="454" spans="1:6" ht="108" x14ac:dyDescent="0.3">
      <c r="A454" s="42" t="s">
        <v>405</v>
      </c>
      <c r="B454" s="6" t="s">
        <v>406</v>
      </c>
      <c r="C454" s="7"/>
      <c r="D454" s="27">
        <f>D455</f>
        <v>96035</v>
      </c>
      <c r="E454" s="27">
        <f t="shared" ref="E454:F454" si="304">E455</f>
        <v>93365</v>
      </c>
      <c r="F454" s="43">
        <f t="shared" si="304"/>
        <v>0</v>
      </c>
    </row>
    <row r="455" spans="1:6" ht="54" x14ac:dyDescent="0.3">
      <c r="A455" s="42" t="s">
        <v>407</v>
      </c>
      <c r="B455" s="6" t="s">
        <v>408</v>
      </c>
      <c r="C455" s="7"/>
      <c r="D455" s="27">
        <f>D456</f>
        <v>96035</v>
      </c>
      <c r="E455" s="27">
        <f t="shared" ref="E455:F455" si="305">E456</f>
        <v>93365</v>
      </c>
      <c r="F455" s="43">
        <f t="shared" si="305"/>
        <v>0</v>
      </c>
    </row>
    <row r="456" spans="1:6" ht="54" x14ac:dyDescent="0.3">
      <c r="A456" s="42" t="s">
        <v>368</v>
      </c>
      <c r="B456" s="6" t="s">
        <v>408</v>
      </c>
      <c r="C456" s="6" t="s">
        <v>369</v>
      </c>
      <c r="D456" s="27">
        <f>D457</f>
        <v>96035</v>
      </c>
      <c r="E456" s="27">
        <f t="shared" ref="E456:F456" si="306">E457</f>
        <v>93365</v>
      </c>
      <c r="F456" s="43">
        <f t="shared" si="306"/>
        <v>0</v>
      </c>
    </row>
    <row r="457" spans="1:6" ht="18" x14ac:dyDescent="0.3">
      <c r="A457" s="42" t="s">
        <v>370</v>
      </c>
      <c r="B457" s="6" t="s">
        <v>408</v>
      </c>
      <c r="C457" s="6" t="s">
        <v>371</v>
      </c>
      <c r="D457" s="27">
        <v>96035</v>
      </c>
      <c r="E457" s="27">
        <v>93365</v>
      </c>
      <c r="F457" s="43">
        <v>0</v>
      </c>
    </row>
    <row r="458" spans="1:6" ht="54" x14ac:dyDescent="0.3">
      <c r="A458" s="49" t="s">
        <v>409</v>
      </c>
      <c r="B458" s="5" t="s">
        <v>410</v>
      </c>
      <c r="C458" s="5"/>
      <c r="D458" s="31">
        <f>D459</f>
        <v>134990.6</v>
      </c>
      <c r="E458" s="31">
        <f t="shared" ref="E458:F458" si="307">E459</f>
        <v>174391.19999999998</v>
      </c>
      <c r="F458" s="50">
        <f t="shared" si="307"/>
        <v>23305.9</v>
      </c>
    </row>
    <row r="459" spans="1:6" ht="90" x14ac:dyDescent="0.3">
      <c r="A459" s="42" t="s">
        <v>411</v>
      </c>
      <c r="B459" s="6" t="s">
        <v>412</v>
      </c>
      <c r="C459" s="7"/>
      <c r="D459" s="27">
        <f>D460+D463</f>
        <v>134990.6</v>
      </c>
      <c r="E459" s="27">
        <f t="shared" ref="E459:F459" si="308">E460+E463</f>
        <v>174391.19999999998</v>
      </c>
      <c r="F459" s="43">
        <f t="shared" si="308"/>
        <v>23305.9</v>
      </c>
    </row>
    <row r="460" spans="1:6" ht="90" x14ac:dyDescent="0.3">
      <c r="A460" s="42" t="s">
        <v>398</v>
      </c>
      <c r="B460" s="6" t="s">
        <v>413</v>
      </c>
      <c r="C460" s="7"/>
      <c r="D460" s="27">
        <f>D461</f>
        <v>23305.9</v>
      </c>
      <c r="E460" s="27">
        <f t="shared" ref="E460:F460" si="309">E461</f>
        <v>23305.9</v>
      </c>
      <c r="F460" s="43">
        <f t="shared" si="309"/>
        <v>23305.9</v>
      </c>
    </row>
    <row r="461" spans="1:6" ht="54" x14ac:dyDescent="0.3">
      <c r="A461" s="42" t="s">
        <v>72</v>
      </c>
      <c r="B461" s="6" t="s">
        <v>413</v>
      </c>
      <c r="C461" s="6" t="s">
        <v>73</v>
      </c>
      <c r="D461" s="27">
        <f>D462</f>
        <v>23305.9</v>
      </c>
      <c r="E461" s="27">
        <f t="shared" ref="E461:F461" si="310">E462</f>
        <v>23305.9</v>
      </c>
      <c r="F461" s="43">
        <f t="shared" si="310"/>
        <v>23305.9</v>
      </c>
    </row>
    <row r="462" spans="1:6" ht="54" x14ac:dyDescent="0.3">
      <c r="A462" s="42" t="s">
        <v>74</v>
      </c>
      <c r="B462" s="6" t="s">
        <v>413</v>
      </c>
      <c r="C462" s="6" t="s">
        <v>75</v>
      </c>
      <c r="D462" s="27">
        <v>23305.9</v>
      </c>
      <c r="E462" s="27">
        <v>23305.9</v>
      </c>
      <c r="F462" s="43">
        <v>23305.9</v>
      </c>
    </row>
    <row r="463" spans="1:6" ht="36" x14ac:dyDescent="0.3">
      <c r="A463" s="42" t="s">
        <v>414</v>
      </c>
      <c r="B463" s="6" t="s">
        <v>415</v>
      </c>
      <c r="C463" s="7"/>
      <c r="D463" s="27">
        <f>D464</f>
        <v>111684.7</v>
      </c>
      <c r="E463" s="27">
        <f t="shared" ref="E463:F463" si="311">E464</f>
        <v>151085.29999999999</v>
      </c>
      <c r="F463" s="43">
        <f t="shared" si="311"/>
        <v>0</v>
      </c>
    </row>
    <row r="464" spans="1:6" ht="54" x14ac:dyDescent="0.3">
      <c r="A464" s="42" t="s">
        <v>368</v>
      </c>
      <c r="B464" s="6" t="s">
        <v>415</v>
      </c>
      <c r="C464" s="6" t="s">
        <v>369</v>
      </c>
      <c r="D464" s="27">
        <f>D465</f>
        <v>111684.7</v>
      </c>
      <c r="E464" s="27">
        <f t="shared" ref="E464:F464" si="312">E465</f>
        <v>151085.29999999999</v>
      </c>
      <c r="F464" s="43">
        <f t="shared" si="312"/>
        <v>0</v>
      </c>
    </row>
    <row r="465" spans="1:6" ht="18" x14ac:dyDescent="0.3">
      <c r="A465" s="42" t="s">
        <v>370</v>
      </c>
      <c r="B465" s="6" t="s">
        <v>415</v>
      </c>
      <c r="C465" s="6" t="s">
        <v>371</v>
      </c>
      <c r="D465" s="27">
        <v>111684.7</v>
      </c>
      <c r="E465" s="27">
        <v>151085.29999999999</v>
      </c>
      <c r="F465" s="43">
        <v>0</v>
      </c>
    </row>
    <row r="466" spans="1:6" ht="54" x14ac:dyDescent="0.3">
      <c r="A466" s="49" t="s">
        <v>416</v>
      </c>
      <c r="B466" s="5" t="s">
        <v>417</v>
      </c>
      <c r="C466" s="5"/>
      <c r="D466" s="31">
        <f>D467</f>
        <v>350</v>
      </c>
      <c r="E466" s="31">
        <f t="shared" ref="E466:F466" si="313">E467</f>
        <v>350</v>
      </c>
      <c r="F466" s="50">
        <f t="shared" si="313"/>
        <v>350</v>
      </c>
    </row>
    <row r="467" spans="1:6" ht="54" x14ac:dyDescent="0.3">
      <c r="A467" s="42" t="s">
        <v>418</v>
      </c>
      <c r="B467" s="6" t="s">
        <v>419</v>
      </c>
      <c r="C467" s="7"/>
      <c r="D467" s="27">
        <f>D468</f>
        <v>350</v>
      </c>
      <c r="E467" s="27">
        <f t="shared" ref="E467:F467" si="314">E468</f>
        <v>350</v>
      </c>
      <c r="F467" s="43">
        <f t="shared" si="314"/>
        <v>350</v>
      </c>
    </row>
    <row r="468" spans="1:6" ht="72" x14ac:dyDescent="0.3">
      <c r="A468" s="42" t="s">
        <v>420</v>
      </c>
      <c r="B468" s="6" t="s">
        <v>421</v>
      </c>
      <c r="C468" s="7"/>
      <c r="D468" s="27">
        <f>D469</f>
        <v>350</v>
      </c>
      <c r="E468" s="27">
        <f t="shared" ref="E468:F468" si="315">E469</f>
        <v>350</v>
      </c>
      <c r="F468" s="43">
        <f t="shared" si="315"/>
        <v>350</v>
      </c>
    </row>
    <row r="469" spans="1:6" ht="54" x14ac:dyDescent="0.3">
      <c r="A469" s="42" t="s">
        <v>72</v>
      </c>
      <c r="B469" s="6" t="s">
        <v>421</v>
      </c>
      <c r="C469" s="6" t="s">
        <v>73</v>
      </c>
      <c r="D469" s="27">
        <f>D470</f>
        <v>350</v>
      </c>
      <c r="E469" s="27">
        <f t="shared" ref="E469:F469" si="316">E470</f>
        <v>350</v>
      </c>
      <c r="F469" s="43">
        <f t="shared" si="316"/>
        <v>350</v>
      </c>
    </row>
    <row r="470" spans="1:6" ht="54" x14ac:dyDescent="0.3">
      <c r="A470" s="42" t="s">
        <v>74</v>
      </c>
      <c r="B470" s="6" t="s">
        <v>421</v>
      </c>
      <c r="C470" s="6" t="s">
        <v>75</v>
      </c>
      <c r="D470" s="27">
        <v>350</v>
      </c>
      <c r="E470" s="27">
        <v>350</v>
      </c>
      <c r="F470" s="43">
        <v>350</v>
      </c>
    </row>
    <row r="471" spans="1:6" ht="36" x14ac:dyDescent="0.3">
      <c r="A471" s="49" t="s">
        <v>422</v>
      </c>
      <c r="B471" s="5" t="s">
        <v>423</v>
      </c>
      <c r="C471" s="5"/>
      <c r="D471" s="31">
        <f>D472</f>
        <v>19789.400000000001</v>
      </c>
      <c r="E471" s="31">
        <f t="shared" ref="E471:F471" si="317">E472</f>
        <v>28102</v>
      </c>
      <c r="F471" s="50">
        <f t="shared" si="317"/>
        <v>28102</v>
      </c>
    </row>
    <row r="472" spans="1:6" ht="36" x14ac:dyDescent="0.3">
      <c r="A472" s="42" t="s">
        <v>424</v>
      </c>
      <c r="B472" s="6" t="s">
        <v>425</v>
      </c>
      <c r="C472" s="7"/>
      <c r="D472" s="27">
        <f>D473</f>
        <v>19789.400000000001</v>
      </c>
      <c r="E472" s="27">
        <f t="shared" ref="E472:F472" si="318">E473</f>
        <v>28102</v>
      </c>
      <c r="F472" s="43">
        <f t="shared" si="318"/>
        <v>28102</v>
      </c>
    </row>
    <row r="473" spans="1:6" ht="90" x14ac:dyDescent="0.3">
      <c r="A473" s="42" t="s">
        <v>398</v>
      </c>
      <c r="B473" s="6" t="s">
        <v>426</v>
      </c>
      <c r="C473" s="7"/>
      <c r="D473" s="27">
        <f>D474</f>
        <v>19789.400000000001</v>
      </c>
      <c r="E473" s="27">
        <f t="shared" ref="E473:F473" si="319">E474</f>
        <v>28102</v>
      </c>
      <c r="F473" s="43">
        <f t="shared" si="319"/>
        <v>28102</v>
      </c>
    </row>
    <row r="474" spans="1:6" ht="54" x14ac:dyDescent="0.3">
      <c r="A474" s="42" t="s">
        <v>72</v>
      </c>
      <c r="B474" s="6" t="s">
        <v>426</v>
      </c>
      <c r="C474" s="6" t="s">
        <v>73</v>
      </c>
      <c r="D474" s="27">
        <f>D475</f>
        <v>19789.400000000001</v>
      </c>
      <c r="E474" s="27">
        <f t="shared" ref="E474:F474" si="320">E475</f>
        <v>28102</v>
      </c>
      <c r="F474" s="43">
        <f t="shared" si="320"/>
        <v>28102</v>
      </c>
    </row>
    <row r="475" spans="1:6" ht="54" x14ac:dyDescent="0.3">
      <c r="A475" s="42" t="s">
        <v>74</v>
      </c>
      <c r="B475" s="6" t="s">
        <v>426</v>
      </c>
      <c r="C475" s="6" t="s">
        <v>75</v>
      </c>
      <c r="D475" s="27">
        <v>19789.400000000001</v>
      </c>
      <c r="E475" s="27">
        <v>28102</v>
      </c>
      <c r="F475" s="43">
        <v>28102</v>
      </c>
    </row>
    <row r="476" spans="1:6" ht="18" x14ac:dyDescent="0.3">
      <c r="A476" s="49" t="s">
        <v>80</v>
      </c>
      <c r="B476" s="5" t="s">
        <v>427</v>
      </c>
      <c r="C476" s="5"/>
      <c r="D476" s="31">
        <f>D477</f>
        <v>271205.7</v>
      </c>
      <c r="E476" s="31">
        <f t="shared" ref="E476:F476" si="321">E477</f>
        <v>265742.5</v>
      </c>
      <c r="F476" s="50">
        <f t="shared" si="321"/>
        <v>345095.9</v>
      </c>
    </row>
    <row r="477" spans="1:6" ht="54" x14ac:dyDescent="0.3">
      <c r="A477" s="42" t="s">
        <v>82</v>
      </c>
      <c r="B477" s="6" t="s">
        <v>428</v>
      </c>
      <c r="C477" s="7"/>
      <c r="D477" s="27">
        <f>D478+D485</f>
        <v>271205.7</v>
      </c>
      <c r="E477" s="27">
        <f t="shared" ref="E477:F477" si="322">E478+E485</f>
        <v>265742.5</v>
      </c>
      <c r="F477" s="43">
        <f t="shared" si="322"/>
        <v>345095.9</v>
      </c>
    </row>
    <row r="478" spans="1:6" ht="90" x14ac:dyDescent="0.3">
      <c r="A478" s="42" t="s">
        <v>398</v>
      </c>
      <c r="B478" s="6" t="s">
        <v>429</v>
      </c>
      <c r="C478" s="7"/>
      <c r="D478" s="27">
        <f>D479+D481</f>
        <v>270573.7</v>
      </c>
      <c r="E478" s="27">
        <f t="shared" ref="E478:F478" si="323">E479+E481</f>
        <v>265110.5</v>
      </c>
      <c r="F478" s="43">
        <f t="shared" si="323"/>
        <v>344463.9</v>
      </c>
    </row>
    <row r="479" spans="1:6" ht="54" x14ac:dyDescent="0.3">
      <c r="A479" s="42" t="s">
        <v>72</v>
      </c>
      <c r="B479" s="6" t="s">
        <v>429</v>
      </c>
      <c r="C479" s="6" t="s">
        <v>73</v>
      </c>
      <c r="D479" s="27">
        <f>D480</f>
        <v>10110.5</v>
      </c>
      <c r="E479" s="27">
        <f t="shared" ref="E479:F479" si="324">E480</f>
        <v>10110.5</v>
      </c>
      <c r="F479" s="43">
        <f t="shared" si="324"/>
        <v>89463.9</v>
      </c>
    </row>
    <row r="480" spans="1:6" ht="54" x14ac:dyDescent="0.3">
      <c r="A480" s="42" t="s">
        <v>74</v>
      </c>
      <c r="B480" s="6" t="s">
        <v>429</v>
      </c>
      <c r="C480" s="6" t="s">
        <v>75</v>
      </c>
      <c r="D480" s="27">
        <v>10110.5</v>
      </c>
      <c r="E480" s="27">
        <v>10110.5</v>
      </c>
      <c r="F480" s="43">
        <v>89463.9</v>
      </c>
    </row>
    <row r="481" spans="1:6" ht="18" x14ac:dyDescent="0.3">
      <c r="A481" s="42" t="s">
        <v>88</v>
      </c>
      <c r="B481" s="6" t="s">
        <v>429</v>
      </c>
      <c r="C481" s="6" t="s">
        <v>89</v>
      </c>
      <c r="D481" s="27">
        <f>D482+D483+D484</f>
        <v>260463.2</v>
      </c>
      <c r="E481" s="27">
        <f t="shared" ref="E481:F481" si="325">E482+E483+E484</f>
        <v>255000</v>
      </c>
      <c r="F481" s="43">
        <f t="shared" si="325"/>
        <v>255000</v>
      </c>
    </row>
    <row r="482" spans="1:6" ht="90" x14ac:dyDescent="0.3">
      <c r="A482" s="42" t="s">
        <v>430</v>
      </c>
      <c r="B482" s="6" t="s">
        <v>429</v>
      </c>
      <c r="C482" s="6" t="s">
        <v>431</v>
      </c>
      <c r="D482" s="27">
        <v>40000</v>
      </c>
      <c r="E482" s="27">
        <v>40000</v>
      </c>
      <c r="F482" s="43">
        <v>40000</v>
      </c>
    </row>
    <row r="483" spans="1:6" ht="90" x14ac:dyDescent="0.3">
      <c r="A483" s="42" t="s">
        <v>432</v>
      </c>
      <c r="B483" s="6" t="s">
        <v>429</v>
      </c>
      <c r="C483" s="6" t="s">
        <v>433</v>
      </c>
      <c r="D483" s="27">
        <v>215000</v>
      </c>
      <c r="E483" s="27">
        <v>215000</v>
      </c>
      <c r="F483" s="43">
        <v>215000</v>
      </c>
    </row>
    <row r="484" spans="1:6" ht="18" x14ac:dyDescent="0.3">
      <c r="A484" s="42" t="s">
        <v>90</v>
      </c>
      <c r="B484" s="6" t="s">
        <v>429</v>
      </c>
      <c r="C484" s="6" t="s">
        <v>91</v>
      </c>
      <c r="D484" s="27">
        <v>5463.2</v>
      </c>
      <c r="E484" s="27">
        <v>0</v>
      </c>
      <c r="F484" s="43">
        <v>0</v>
      </c>
    </row>
    <row r="485" spans="1:6" ht="72" x14ac:dyDescent="0.3">
      <c r="A485" s="42" t="s">
        <v>434</v>
      </c>
      <c r="B485" s="6" t="s">
        <v>435</v>
      </c>
      <c r="C485" s="7"/>
      <c r="D485" s="27">
        <f>D486+D488</f>
        <v>632</v>
      </c>
      <c r="E485" s="27">
        <f t="shared" ref="E485:F485" si="326">E486+E488</f>
        <v>632</v>
      </c>
      <c r="F485" s="43">
        <f t="shared" si="326"/>
        <v>632</v>
      </c>
    </row>
    <row r="486" spans="1:6" ht="108" x14ac:dyDescent="0.3">
      <c r="A486" s="42" t="s">
        <v>68</v>
      </c>
      <c r="B486" s="6" t="s">
        <v>435</v>
      </c>
      <c r="C486" s="6" t="s">
        <v>69</v>
      </c>
      <c r="D486" s="27">
        <f>D487</f>
        <v>579</v>
      </c>
      <c r="E486" s="27">
        <f t="shared" ref="E486:F486" si="327">E487</f>
        <v>579</v>
      </c>
      <c r="F486" s="43">
        <f t="shared" si="327"/>
        <v>579</v>
      </c>
    </row>
    <row r="487" spans="1:6" ht="54" x14ac:dyDescent="0.3">
      <c r="A487" s="42" t="s">
        <v>70</v>
      </c>
      <c r="B487" s="6" t="s">
        <v>435</v>
      </c>
      <c r="C487" s="6" t="s">
        <v>71</v>
      </c>
      <c r="D487" s="27">
        <v>579</v>
      </c>
      <c r="E487" s="27">
        <v>579</v>
      </c>
      <c r="F487" s="43">
        <v>579</v>
      </c>
    </row>
    <row r="488" spans="1:6" ht="54" x14ac:dyDescent="0.3">
      <c r="A488" s="42" t="s">
        <v>72</v>
      </c>
      <c r="B488" s="6" t="s">
        <v>435</v>
      </c>
      <c r="C488" s="6" t="s">
        <v>73</v>
      </c>
      <c r="D488" s="27">
        <f>D489</f>
        <v>53</v>
      </c>
      <c r="E488" s="27">
        <f t="shared" ref="E488:F488" si="328">E489</f>
        <v>53</v>
      </c>
      <c r="F488" s="43">
        <f t="shared" si="328"/>
        <v>53</v>
      </c>
    </row>
    <row r="489" spans="1:6" ht="54.6" thickBot="1" x14ac:dyDescent="0.35">
      <c r="A489" s="44" t="s">
        <v>74</v>
      </c>
      <c r="B489" s="8" t="s">
        <v>435</v>
      </c>
      <c r="C489" s="8" t="s">
        <v>75</v>
      </c>
      <c r="D489" s="28">
        <v>53</v>
      </c>
      <c r="E489" s="28">
        <v>53</v>
      </c>
      <c r="F489" s="45">
        <v>53</v>
      </c>
    </row>
    <row r="490" spans="1:6" ht="35.4" thickBot="1" x14ac:dyDescent="0.35">
      <c r="A490" s="46" t="s">
        <v>436</v>
      </c>
      <c r="B490" s="12" t="s">
        <v>437</v>
      </c>
      <c r="C490" s="12"/>
      <c r="D490" s="29">
        <f>D492+D496+D506</f>
        <v>49815.9</v>
      </c>
      <c r="E490" s="29">
        <f t="shared" ref="E490:F490" si="329">E492+E496+E506</f>
        <v>49815.9</v>
      </c>
      <c r="F490" s="47">
        <f t="shared" si="329"/>
        <v>49815.9</v>
      </c>
    </row>
    <row r="491" spans="1:6" ht="18" x14ac:dyDescent="0.3">
      <c r="A491" s="40" t="s">
        <v>438</v>
      </c>
      <c r="B491" s="11" t="s">
        <v>439</v>
      </c>
      <c r="C491" s="11"/>
      <c r="D491" s="26">
        <f>D492</f>
        <v>12815.9</v>
      </c>
      <c r="E491" s="26">
        <f t="shared" ref="E491:F491" si="330">E492</f>
        <v>12815.9</v>
      </c>
      <c r="F491" s="41">
        <f t="shared" si="330"/>
        <v>12815.9</v>
      </c>
    </row>
    <row r="492" spans="1:6" ht="108" x14ac:dyDescent="0.3">
      <c r="A492" s="42" t="s">
        <v>440</v>
      </c>
      <c r="B492" s="6" t="s">
        <v>441</v>
      </c>
      <c r="C492" s="7"/>
      <c r="D492" s="27">
        <f>D493</f>
        <v>12815.9</v>
      </c>
      <c r="E492" s="27">
        <f t="shared" ref="E492:F492" si="331">E493</f>
        <v>12815.9</v>
      </c>
      <c r="F492" s="43">
        <f t="shared" si="331"/>
        <v>12815.9</v>
      </c>
    </row>
    <row r="493" spans="1:6" ht="72" x14ac:dyDescent="0.3">
      <c r="A493" s="42" t="s">
        <v>442</v>
      </c>
      <c r="B493" s="6" t="s">
        <v>443</v>
      </c>
      <c r="C493" s="7"/>
      <c r="D493" s="27">
        <f>D494</f>
        <v>12815.9</v>
      </c>
      <c r="E493" s="27">
        <f t="shared" ref="E493:F493" si="332">E494</f>
        <v>12815.9</v>
      </c>
      <c r="F493" s="43">
        <f t="shared" si="332"/>
        <v>12815.9</v>
      </c>
    </row>
    <row r="494" spans="1:6" ht="54" x14ac:dyDescent="0.3">
      <c r="A494" s="42" t="s">
        <v>72</v>
      </c>
      <c r="B494" s="6" t="s">
        <v>443</v>
      </c>
      <c r="C494" s="6" t="s">
        <v>73</v>
      </c>
      <c r="D494" s="27">
        <f>D495</f>
        <v>12815.9</v>
      </c>
      <c r="E494" s="27">
        <f t="shared" ref="E494:F494" si="333">E495</f>
        <v>12815.9</v>
      </c>
      <c r="F494" s="43">
        <f t="shared" si="333"/>
        <v>12815.9</v>
      </c>
    </row>
    <row r="495" spans="1:6" ht="54" x14ac:dyDescent="0.3">
      <c r="A495" s="42" t="s">
        <v>74</v>
      </c>
      <c r="B495" s="6" t="s">
        <v>443</v>
      </c>
      <c r="C495" s="6" t="s">
        <v>75</v>
      </c>
      <c r="D495" s="27">
        <v>12815.9</v>
      </c>
      <c r="E495" s="27">
        <v>12815.9</v>
      </c>
      <c r="F495" s="43">
        <v>12815.9</v>
      </c>
    </row>
    <row r="496" spans="1:6" ht="36" x14ac:dyDescent="0.3">
      <c r="A496" s="42" t="s">
        <v>444</v>
      </c>
      <c r="B496" s="6" t="s">
        <v>445</v>
      </c>
      <c r="C496" s="6"/>
      <c r="D496" s="27">
        <f>D497</f>
        <v>24000</v>
      </c>
      <c r="E496" s="27">
        <f t="shared" ref="E496:F496" si="334">E497</f>
        <v>24000</v>
      </c>
      <c r="F496" s="43">
        <f t="shared" si="334"/>
        <v>24000</v>
      </c>
    </row>
    <row r="497" spans="1:6" ht="72" x14ac:dyDescent="0.3">
      <c r="A497" s="42" t="s">
        <v>446</v>
      </c>
      <c r="B497" s="6" t="s">
        <v>447</v>
      </c>
      <c r="C497" s="7"/>
      <c r="D497" s="27">
        <f>D498+D501</f>
        <v>24000</v>
      </c>
      <c r="E497" s="27">
        <f t="shared" ref="E497:F497" si="335">E498+E501</f>
        <v>24000</v>
      </c>
      <c r="F497" s="43">
        <f t="shared" si="335"/>
        <v>24000</v>
      </c>
    </row>
    <row r="498" spans="1:6" ht="36" x14ac:dyDescent="0.3">
      <c r="A498" s="42" t="s">
        <v>448</v>
      </c>
      <c r="B498" s="6" t="s">
        <v>449</v>
      </c>
      <c r="C498" s="7"/>
      <c r="D498" s="27">
        <f>D499</f>
        <v>1000</v>
      </c>
      <c r="E498" s="27">
        <v>1000</v>
      </c>
      <c r="F498" s="43">
        <v>1000</v>
      </c>
    </row>
    <row r="499" spans="1:6" ht="18" x14ac:dyDescent="0.3">
      <c r="A499" s="42" t="s">
        <v>88</v>
      </c>
      <c r="B499" s="6" t="s">
        <v>449</v>
      </c>
      <c r="C499" s="6" t="s">
        <v>89</v>
      </c>
      <c r="D499" s="27">
        <f>D500</f>
        <v>1000</v>
      </c>
      <c r="E499" s="27">
        <f t="shared" ref="E499:F499" si="336">E500</f>
        <v>1000</v>
      </c>
      <c r="F499" s="43">
        <f t="shared" si="336"/>
        <v>1000</v>
      </c>
    </row>
    <row r="500" spans="1:6" ht="90" x14ac:dyDescent="0.3">
      <c r="A500" s="42" t="s">
        <v>430</v>
      </c>
      <c r="B500" s="6" t="s">
        <v>449</v>
      </c>
      <c r="C500" s="6" t="s">
        <v>431</v>
      </c>
      <c r="D500" s="27">
        <v>1000</v>
      </c>
      <c r="E500" s="27">
        <v>1000</v>
      </c>
      <c r="F500" s="43">
        <v>1000</v>
      </c>
    </row>
    <row r="501" spans="1:6" ht="90" x14ac:dyDescent="0.3">
      <c r="A501" s="42" t="s">
        <v>450</v>
      </c>
      <c r="B501" s="6" t="s">
        <v>451</v>
      </c>
      <c r="C501" s="7"/>
      <c r="D501" s="27">
        <f>D502+D504</f>
        <v>23000</v>
      </c>
      <c r="E501" s="27">
        <f t="shared" ref="E501:F501" si="337">E502+E504</f>
        <v>23000</v>
      </c>
      <c r="F501" s="43">
        <f t="shared" si="337"/>
        <v>23000</v>
      </c>
    </row>
    <row r="502" spans="1:6" ht="108" x14ac:dyDescent="0.3">
      <c r="A502" s="42" t="s">
        <v>68</v>
      </c>
      <c r="B502" s="6" t="s">
        <v>451</v>
      </c>
      <c r="C502" s="6" t="s">
        <v>69</v>
      </c>
      <c r="D502" s="27">
        <f>D503</f>
        <v>17966.61</v>
      </c>
      <c r="E502" s="27">
        <f t="shared" ref="E502:F502" si="338">E503</f>
        <v>17966.61</v>
      </c>
      <c r="F502" s="43">
        <f t="shared" si="338"/>
        <v>17966.61</v>
      </c>
    </row>
    <row r="503" spans="1:6" ht="54" x14ac:dyDescent="0.3">
      <c r="A503" s="42" t="s">
        <v>70</v>
      </c>
      <c r="B503" s="6" t="s">
        <v>451</v>
      </c>
      <c r="C503" s="6" t="s">
        <v>71</v>
      </c>
      <c r="D503" s="27">
        <v>17966.61</v>
      </c>
      <c r="E503" s="27">
        <v>17966.61</v>
      </c>
      <c r="F503" s="43">
        <v>17966.61</v>
      </c>
    </row>
    <row r="504" spans="1:6" ht="54" x14ac:dyDescent="0.3">
      <c r="A504" s="42" t="s">
        <v>72</v>
      </c>
      <c r="B504" s="6" t="s">
        <v>451</v>
      </c>
      <c r="C504" s="6" t="s">
        <v>73</v>
      </c>
      <c r="D504" s="27">
        <f>D505</f>
        <v>5033.3900000000003</v>
      </c>
      <c r="E504" s="27">
        <f t="shared" ref="E504:F504" si="339">E505</f>
        <v>5033.3900000000003</v>
      </c>
      <c r="F504" s="43">
        <f t="shared" si="339"/>
        <v>5033.3900000000003</v>
      </c>
    </row>
    <row r="505" spans="1:6" ht="54" x14ac:dyDescent="0.3">
      <c r="A505" s="42" t="s">
        <v>74</v>
      </c>
      <c r="B505" s="6" t="s">
        <v>451</v>
      </c>
      <c r="C505" s="6" t="s">
        <v>75</v>
      </c>
      <c r="D505" s="27">
        <v>5033.3900000000003</v>
      </c>
      <c r="E505" s="27">
        <v>5033.3900000000003</v>
      </c>
      <c r="F505" s="43">
        <v>5033.3900000000003</v>
      </c>
    </row>
    <row r="506" spans="1:6" ht="36" x14ac:dyDescent="0.3">
      <c r="A506" s="49" t="s">
        <v>452</v>
      </c>
      <c r="B506" s="5" t="s">
        <v>453</v>
      </c>
      <c r="C506" s="5"/>
      <c r="D506" s="31">
        <f>D507</f>
        <v>13000</v>
      </c>
      <c r="E506" s="31">
        <f t="shared" ref="E506:F506" si="340">E507</f>
        <v>13000</v>
      </c>
      <c r="F506" s="50">
        <f t="shared" si="340"/>
        <v>13000</v>
      </c>
    </row>
    <row r="507" spans="1:6" ht="36" x14ac:dyDescent="0.3">
      <c r="A507" s="42" t="s">
        <v>454</v>
      </c>
      <c r="B507" s="6" t="s">
        <v>455</v>
      </c>
      <c r="C507" s="7"/>
      <c r="D507" s="27">
        <f>D508</f>
        <v>13000</v>
      </c>
      <c r="E507" s="27">
        <f t="shared" ref="E507:F507" si="341">E508</f>
        <v>13000</v>
      </c>
      <c r="F507" s="43">
        <f t="shared" si="341"/>
        <v>13000</v>
      </c>
    </row>
    <row r="508" spans="1:6" ht="72" x14ac:dyDescent="0.3">
      <c r="A508" s="42" t="s">
        <v>456</v>
      </c>
      <c r="B508" s="6" t="s">
        <v>457</v>
      </c>
      <c r="C508" s="7"/>
      <c r="D508" s="27">
        <f>D509</f>
        <v>13000</v>
      </c>
      <c r="E508" s="27">
        <f t="shared" ref="E508:F508" si="342">E509</f>
        <v>13000</v>
      </c>
      <c r="F508" s="43">
        <f t="shared" si="342"/>
        <v>13000</v>
      </c>
    </row>
    <row r="509" spans="1:6" ht="54" x14ac:dyDescent="0.3">
      <c r="A509" s="42" t="s">
        <v>24</v>
      </c>
      <c r="B509" s="6" t="s">
        <v>457</v>
      </c>
      <c r="C509" s="6" t="s">
        <v>25</v>
      </c>
      <c r="D509" s="27">
        <f>D510</f>
        <v>13000</v>
      </c>
      <c r="E509" s="27">
        <f t="shared" ref="E509:F509" si="343">E510</f>
        <v>13000</v>
      </c>
      <c r="F509" s="43">
        <f t="shared" si="343"/>
        <v>13000</v>
      </c>
    </row>
    <row r="510" spans="1:6" ht="90.6" thickBot="1" x14ac:dyDescent="0.35">
      <c r="A510" s="44" t="s">
        <v>139</v>
      </c>
      <c r="B510" s="8" t="s">
        <v>457</v>
      </c>
      <c r="C510" s="8" t="s">
        <v>140</v>
      </c>
      <c r="D510" s="28">
        <v>13000</v>
      </c>
      <c r="E510" s="28">
        <v>13000</v>
      </c>
      <c r="F510" s="45">
        <v>13000</v>
      </c>
    </row>
    <row r="511" spans="1:6" ht="52.8" thickBot="1" x14ac:dyDescent="0.35">
      <c r="A511" s="64" t="s">
        <v>458</v>
      </c>
      <c r="B511" s="65" t="s">
        <v>459</v>
      </c>
      <c r="C511" s="65"/>
      <c r="D511" s="66">
        <f>D512+D535+D540+D545</f>
        <v>804251.41686</v>
      </c>
      <c r="E511" s="66">
        <f>E512+E535+E540+E545</f>
        <v>854235.1158599999</v>
      </c>
      <c r="F511" s="60">
        <f>F512+F535+F540+F545</f>
        <v>769550.71586</v>
      </c>
    </row>
    <row r="512" spans="1:6" ht="36" x14ac:dyDescent="0.3">
      <c r="A512" s="61" t="s">
        <v>460</v>
      </c>
      <c r="B512" s="62" t="s">
        <v>461</v>
      </c>
      <c r="C512" s="62"/>
      <c r="D512" s="63">
        <f>D513+D520+D526</f>
        <v>119155</v>
      </c>
      <c r="E512" s="63">
        <f t="shared" ref="E512:F512" si="344">E513+E520+E526</f>
        <v>100807</v>
      </c>
      <c r="F512" s="67">
        <f t="shared" si="344"/>
        <v>100807</v>
      </c>
    </row>
    <row r="513" spans="1:6" ht="72" x14ac:dyDescent="0.3">
      <c r="A513" s="51" t="s">
        <v>462</v>
      </c>
      <c r="B513" s="9" t="s">
        <v>463</v>
      </c>
      <c r="C513" s="13"/>
      <c r="D513" s="32">
        <f>D514+D517</f>
        <v>83718</v>
      </c>
      <c r="E513" s="32">
        <f t="shared" ref="E513:F513" si="345">E514+E517</f>
        <v>83718</v>
      </c>
      <c r="F513" s="52">
        <f t="shared" si="345"/>
        <v>83718</v>
      </c>
    </row>
    <row r="514" spans="1:6" ht="72" x14ac:dyDescent="0.3">
      <c r="A514" s="42" t="s">
        <v>464</v>
      </c>
      <c r="B514" s="6" t="s">
        <v>465</v>
      </c>
      <c r="C514" s="7"/>
      <c r="D514" s="27">
        <f>D515</f>
        <v>21505</v>
      </c>
      <c r="E514" s="27">
        <f t="shared" ref="E514:F514" si="346">E515</f>
        <v>21505</v>
      </c>
      <c r="F514" s="43">
        <f t="shared" si="346"/>
        <v>21505</v>
      </c>
    </row>
    <row r="515" spans="1:6" ht="54" x14ac:dyDescent="0.3">
      <c r="A515" s="42" t="s">
        <v>72</v>
      </c>
      <c r="B515" s="6" t="s">
        <v>465</v>
      </c>
      <c r="C515" s="6" t="s">
        <v>73</v>
      </c>
      <c r="D515" s="27">
        <f>D516</f>
        <v>21505</v>
      </c>
      <c r="E515" s="27">
        <f t="shared" ref="E515:F515" si="347">E516</f>
        <v>21505</v>
      </c>
      <c r="F515" s="43">
        <f t="shared" si="347"/>
        <v>21505</v>
      </c>
    </row>
    <row r="516" spans="1:6" ht="54" x14ac:dyDescent="0.3">
      <c r="A516" s="42" t="s">
        <v>74</v>
      </c>
      <c r="B516" s="6" t="s">
        <v>465</v>
      </c>
      <c r="C516" s="6" t="s">
        <v>75</v>
      </c>
      <c r="D516" s="27">
        <v>21505</v>
      </c>
      <c r="E516" s="27">
        <v>21505</v>
      </c>
      <c r="F516" s="43">
        <v>21505</v>
      </c>
    </row>
    <row r="517" spans="1:6" ht="36" x14ac:dyDescent="0.3">
      <c r="A517" s="42" t="s">
        <v>466</v>
      </c>
      <c r="B517" s="6" t="s">
        <v>467</v>
      </c>
      <c r="C517" s="7"/>
      <c r="D517" s="27">
        <f>D518</f>
        <v>62213</v>
      </c>
      <c r="E517" s="27">
        <f t="shared" ref="E517:F517" si="348">E518</f>
        <v>62213</v>
      </c>
      <c r="F517" s="43">
        <f t="shared" si="348"/>
        <v>62213</v>
      </c>
    </row>
    <row r="518" spans="1:6" ht="54" x14ac:dyDescent="0.3">
      <c r="A518" s="42" t="s">
        <v>72</v>
      </c>
      <c r="B518" s="6" t="s">
        <v>467</v>
      </c>
      <c r="C518" s="6" t="s">
        <v>73</v>
      </c>
      <c r="D518" s="27">
        <f>D519</f>
        <v>62213</v>
      </c>
      <c r="E518" s="27">
        <f t="shared" ref="E518:F518" si="349">E519</f>
        <v>62213</v>
      </c>
      <c r="F518" s="43">
        <f t="shared" si="349"/>
        <v>62213</v>
      </c>
    </row>
    <row r="519" spans="1:6" ht="54" x14ac:dyDescent="0.3">
      <c r="A519" s="42" t="s">
        <v>74</v>
      </c>
      <c r="B519" s="6" t="s">
        <v>467</v>
      </c>
      <c r="C519" s="6" t="s">
        <v>75</v>
      </c>
      <c r="D519" s="27">
        <v>62213</v>
      </c>
      <c r="E519" s="27">
        <v>62213</v>
      </c>
      <c r="F519" s="43">
        <v>62213</v>
      </c>
    </row>
    <row r="520" spans="1:6" ht="72" x14ac:dyDescent="0.3">
      <c r="A520" s="42" t="s">
        <v>468</v>
      </c>
      <c r="B520" s="6" t="s">
        <v>469</v>
      </c>
      <c r="C520" s="7"/>
      <c r="D520" s="27">
        <f>D521</f>
        <v>18348</v>
      </c>
      <c r="E520" s="27">
        <f t="shared" ref="E520:F520" si="350">E521</f>
        <v>0</v>
      </c>
      <c r="F520" s="43">
        <f t="shared" si="350"/>
        <v>0</v>
      </c>
    </row>
    <row r="521" spans="1:6" ht="54" x14ac:dyDescent="0.3">
      <c r="A521" s="42" t="s">
        <v>470</v>
      </c>
      <c r="B521" s="6" t="s">
        <v>471</v>
      </c>
      <c r="C521" s="7"/>
      <c r="D521" s="27">
        <f>D522+D524</f>
        <v>18348</v>
      </c>
      <c r="E521" s="27">
        <f t="shared" ref="E521:F521" si="351">E522+E524</f>
        <v>0</v>
      </c>
      <c r="F521" s="43">
        <f t="shared" si="351"/>
        <v>0</v>
      </c>
    </row>
    <row r="522" spans="1:6" ht="108" x14ac:dyDescent="0.3">
      <c r="A522" s="42" t="s">
        <v>68</v>
      </c>
      <c r="B522" s="6" t="s">
        <v>471</v>
      </c>
      <c r="C522" s="6" t="s">
        <v>69</v>
      </c>
      <c r="D522" s="27">
        <f>D523</f>
        <v>18248</v>
      </c>
      <c r="E522" s="27">
        <f t="shared" ref="E522:F522" si="352">E523</f>
        <v>0</v>
      </c>
      <c r="F522" s="43">
        <f t="shared" si="352"/>
        <v>0</v>
      </c>
    </row>
    <row r="523" spans="1:6" ht="54" x14ac:dyDescent="0.3">
      <c r="A523" s="42" t="s">
        <v>70</v>
      </c>
      <c r="B523" s="6" t="s">
        <v>471</v>
      </c>
      <c r="C523" s="6" t="s">
        <v>71</v>
      </c>
      <c r="D523" s="27">
        <v>18248</v>
      </c>
      <c r="E523" s="27">
        <v>0</v>
      </c>
      <c r="F523" s="43">
        <v>0</v>
      </c>
    </row>
    <row r="524" spans="1:6" ht="54" x14ac:dyDescent="0.3">
      <c r="A524" s="42" t="s">
        <v>72</v>
      </c>
      <c r="B524" s="6" t="s">
        <v>471</v>
      </c>
      <c r="C524" s="6" t="s">
        <v>73</v>
      </c>
      <c r="D524" s="27">
        <f>D525</f>
        <v>100</v>
      </c>
      <c r="E524" s="27">
        <f t="shared" ref="E524:F524" si="353">E525</f>
        <v>0</v>
      </c>
      <c r="F524" s="43">
        <f t="shared" si="353"/>
        <v>0</v>
      </c>
    </row>
    <row r="525" spans="1:6" ht="54" x14ac:dyDescent="0.3">
      <c r="A525" s="42" t="s">
        <v>74</v>
      </c>
      <c r="B525" s="6" t="s">
        <v>471</v>
      </c>
      <c r="C525" s="6" t="s">
        <v>75</v>
      </c>
      <c r="D525" s="27">
        <v>100</v>
      </c>
      <c r="E525" s="27">
        <v>0</v>
      </c>
      <c r="F525" s="43">
        <v>0</v>
      </c>
    </row>
    <row r="526" spans="1:6" ht="54" x14ac:dyDescent="0.3">
      <c r="A526" s="57" t="s">
        <v>82</v>
      </c>
      <c r="B526" s="6">
        <v>1210700000</v>
      </c>
      <c r="C526" s="59"/>
      <c r="D526" s="30">
        <f>D527</f>
        <v>17089</v>
      </c>
      <c r="E526" s="30">
        <f t="shared" ref="E526:F527" si="354">E527</f>
        <v>17089</v>
      </c>
      <c r="F526" s="58">
        <f t="shared" si="354"/>
        <v>17089</v>
      </c>
    </row>
    <row r="527" spans="1:6" ht="39.75" customHeight="1" x14ac:dyDescent="0.3">
      <c r="A527" s="57" t="s">
        <v>84</v>
      </c>
      <c r="B527" s="6">
        <v>1210700130</v>
      </c>
      <c r="C527" s="59"/>
      <c r="D527" s="30">
        <f>D528</f>
        <v>17089</v>
      </c>
      <c r="E527" s="30">
        <f t="shared" si="354"/>
        <v>17089</v>
      </c>
      <c r="F527" s="58">
        <f t="shared" si="354"/>
        <v>17089</v>
      </c>
    </row>
    <row r="528" spans="1:6" ht="36" x14ac:dyDescent="0.3">
      <c r="A528" s="57" t="s">
        <v>84</v>
      </c>
      <c r="B528" s="6">
        <v>1210700130</v>
      </c>
      <c r="C528" s="7"/>
      <c r="D528" s="30">
        <f>D529+D531+D533</f>
        <v>17089</v>
      </c>
      <c r="E528" s="30">
        <f>E529+E531+E533</f>
        <v>17089</v>
      </c>
      <c r="F528" s="58">
        <f>F529+F531+F533</f>
        <v>17089</v>
      </c>
    </row>
    <row r="529" spans="1:6" ht="108" x14ac:dyDescent="0.3">
      <c r="A529" s="57" t="s">
        <v>68</v>
      </c>
      <c r="B529" s="6">
        <v>1210700130</v>
      </c>
      <c r="C529" s="6" t="s">
        <v>69</v>
      </c>
      <c r="D529" s="30">
        <f>D530</f>
        <v>16529</v>
      </c>
      <c r="E529" s="30">
        <f>E530</f>
        <v>16529</v>
      </c>
      <c r="F529" s="58">
        <f>F530</f>
        <v>16529</v>
      </c>
    </row>
    <row r="530" spans="1:6" ht="54" x14ac:dyDescent="0.3">
      <c r="A530" s="57" t="s">
        <v>70</v>
      </c>
      <c r="B530" s="6">
        <v>1210700130</v>
      </c>
      <c r="C530" s="6" t="s">
        <v>71</v>
      </c>
      <c r="D530" s="30">
        <v>16529</v>
      </c>
      <c r="E530" s="30">
        <v>16529</v>
      </c>
      <c r="F530" s="58">
        <v>16529</v>
      </c>
    </row>
    <row r="531" spans="1:6" ht="54" x14ac:dyDescent="0.3">
      <c r="A531" s="57" t="s">
        <v>72</v>
      </c>
      <c r="B531" s="6">
        <v>1210700130</v>
      </c>
      <c r="C531" s="6" t="s">
        <v>73</v>
      </c>
      <c r="D531" s="30">
        <f>D532</f>
        <v>550</v>
      </c>
      <c r="E531" s="30">
        <f>E532</f>
        <v>550</v>
      </c>
      <c r="F531" s="58">
        <f>F532</f>
        <v>550</v>
      </c>
    </row>
    <row r="532" spans="1:6" ht="54" x14ac:dyDescent="0.3">
      <c r="A532" s="57" t="s">
        <v>74</v>
      </c>
      <c r="B532" s="6">
        <v>1210700130</v>
      </c>
      <c r="C532" s="6" t="s">
        <v>75</v>
      </c>
      <c r="D532" s="30">
        <v>550</v>
      </c>
      <c r="E532" s="30">
        <v>550</v>
      </c>
      <c r="F532" s="58">
        <v>550</v>
      </c>
    </row>
    <row r="533" spans="1:6" ht="18" x14ac:dyDescent="0.3">
      <c r="A533" s="57" t="s">
        <v>88</v>
      </c>
      <c r="B533" s="6">
        <v>1210700130</v>
      </c>
      <c r="C533" s="6" t="s">
        <v>89</v>
      </c>
      <c r="D533" s="30">
        <f>D534</f>
        <v>10</v>
      </c>
      <c r="E533" s="30">
        <f>E534</f>
        <v>10</v>
      </c>
      <c r="F533" s="58">
        <f>F534</f>
        <v>10</v>
      </c>
    </row>
    <row r="534" spans="1:6" ht="18" x14ac:dyDescent="0.3">
      <c r="A534" s="57" t="s">
        <v>90</v>
      </c>
      <c r="B534" s="6">
        <v>1210700130</v>
      </c>
      <c r="C534" s="6" t="s">
        <v>91</v>
      </c>
      <c r="D534" s="30">
        <v>10</v>
      </c>
      <c r="E534" s="30">
        <v>10</v>
      </c>
      <c r="F534" s="58">
        <v>10</v>
      </c>
    </row>
    <row r="535" spans="1:6" ht="54" x14ac:dyDescent="0.3">
      <c r="A535" s="49" t="s">
        <v>472</v>
      </c>
      <c r="B535" s="5" t="s">
        <v>473</v>
      </c>
      <c r="C535" s="5"/>
      <c r="D535" s="31">
        <f>D536</f>
        <v>620</v>
      </c>
      <c r="E535" s="31">
        <f t="shared" ref="E535:F535" si="355">E536</f>
        <v>620</v>
      </c>
      <c r="F535" s="50">
        <f t="shared" si="355"/>
        <v>620</v>
      </c>
    </row>
    <row r="536" spans="1:6" ht="72" x14ac:dyDescent="0.3">
      <c r="A536" s="42" t="s">
        <v>474</v>
      </c>
      <c r="B536" s="6" t="s">
        <v>475</v>
      </c>
      <c r="C536" s="7"/>
      <c r="D536" s="27">
        <f>D537</f>
        <v>620</v>
      </c>
      <c r="E536" s="27">
        <f t="shared" ref="E536:F536" si="356">E537</f>
        <v>620</v>
      </c>
      <c r="F536" s="43">
        <f t="shared" si="356"/>
        <v>620</v>
      </c>
    </row>
    <row r="537" spans="1:6" ht="216" x14ac:dyDescent="0.3">
      <c r="A537" s="42" t="s">
        <v>476</v>
      </c>
      <c r="B537" s="6" t="s">
        <v>477</v>
      </c>
      <c r="C537" s="7"/>
      <c r="D537" s="27">
        <f>D538</f>
        <v>620</v>
      </c>
      <c r="E537" s="27">
        <f t="shared" ref="E537:F537" si="357">E538</f>
        <v>620</v>
      </c>
      <c r="F537" s="43">
        <f t="shared" si="357"/>
        <v>620</v>
      </c>
    </row>
    <row r="538" spans="1:6" ht="54" x14ac:dyDescent="0.3">
      <c r="A538" s="42" t="s">
        <v>72</v>
      </c>
      <c r="B538" s="6" t="s">
        <v>477</v>
      </c>
      <c r="C538" s="6" t="s">
        <v>73</v>
      </c>
      <c r="D538" s="27">
        <f>D539</f>
        <v>620</v>
      </c>
      <c r="E538" s="27">
        <f t="shared" ref="E538:F538" si="358">E539</f>
        <v>620</v>
      </c>
      <c r="F538" s="43">
        <f t="shared" si="358"/>
        <v>620</v>
      </c>
    </row>
    <row r="539" spans="1:6" ht="54" x14ac:dyDescent="0.3">
      <c r="A539" s="42" t="s">
        <v>74</v>
      </c>
      <c r="B539" s="6" t="s">
        <v>477</v>
      </c>
      <c r="C539" s="6" t="s">
        <v>75</v>
      </c>
      <c r="D539" s="27">
        <v>620</v>
      </c>
      <c r="E539" s="27">
        <v>620</v>
      </c>
      <c r="F539" s="43">
        <v>620</v>
      </c>
    </row>
    <row r="540" spans="1:6" ht="36" x14ac:dyDescent="0.3">
      <c r="A540" s="49" t="s">
        <v>478</v>
      </c>
      <c r="B540" s="5" t="s">
        <v>479</v>
      </c>
      <c r="C540" s="5"/>
      <c r="D540" s="31">
        <f>D541</f>
        <v>102954</v>
      </c>
      <c r="E540" s="31">
        <f t="shared" ref="E540:F540" si="359">E541</f>
        <v>125700</v>
      </c>
      <c r="F540" s="50">
        <f t="shared" si="359"/>
        <v>138300</v>
      </c>
    </row>
    <row r="541" spans="1:6" ht="36" x14ac:dyDescent="0.3">
      <c r="A541" s="42" t="s">
        <v>480</v>
      </c>
      <c r="B541" s="6" t="s">
        <v>481</v>
      </c>
      <c r="C541" s="7"/>
      <c r="D541" s="27">
        <f>D542</f>
        <v>102954</v>
      </c>
      <c r="E541" s="27">
        <f t="shared" ref="E541:F541" si="360">E542</f>
        <v>125700</v>
      </c>
      <c r="F541" s="43">
        <f t="shared" si="360"/>
        <v>138300</v>
      </c>
    </row>
    <row r="542" spans="1:6" ht="18" x14ac:dyDescent="0.3">
      <c r="A542" s="42" t="s">
        <v>482</v>
      </c>
      <c r="B542" s="6" t="s">
        <v>483</v>
      </c>
      <c r="C542" s="7"/>
      <c r="D542" s="27">
        <f>D543</f>
        <v>102954</v>
      </c>
      <c r="E542" s="27">
        <f t="shared" ref="E542:F542" si="361">E543</f>
        <v>125700</v>
      </c>
      <c r="F542" s="43">
        <f t="shared" si="361"/>
        <v>138300</v>
      </c>
    </row>
    <row r="543" spans="1:6" ht="36" x14ac:dyDescent="0.3">
      <c r="A543" s="42" t="s">
        <v>484</v>
      </c>
      <c r="B543" s="6" t="s">
        <v>483</v>
      </c>
      <c r="C543" s="6" t="s">
        <v>485</v>
      </c>
      <c r="D543" s="27">
        <f>D544</f>
        <v>102954</v>
      </c>
      <c r="E543" s="27">
        <f t="shared" ref="E543:F543" si="362">E544</f>
        <v>125700</v>
      </c>
      <c r="F543" s="43">
        <f t="shared" si="362"/>
        <v>138300</v>
      </c>
    </row>
    <row r="544" spans="1:6" ht="18" x14ac:dyDescent="0.3">
      <c r="A544" s="42" t="s">
        <v>482</v>
      </c>
      <c r="B544" s="6" t="s">
        <v>483</v>
      </c>
      <c r="C544" s="6" t="s">
        <v>486</v>
      </c>
      <c r="D544" s="27">
        <f>108304-5000-350</f>
        <v>102954</v>
      </c>
      <c r="E544" s="27">
        <v>125700</v>
      </c>
      <c r="F544" s="43">
        <v>138300</v>
      </c>
    </row>
    <row r="545" spans="1:6" ht="18" x14ac:dyDescent="0.3">
      <c r="A545" s="49" t="s">
        <v>80</v>
      </c>
      <c r="B545" s="5" t="s">
        <v>487</v>
      </c>
      <c r="C545" s="5"/>
      <c r="D545" s="31">
        <f>D546</f>
        <v>581522.41686</v>
      </c>
      <c r="E545" s="31">
        <f t="shared" ref="E545:F545" si="363">E546</f>
        <v>627108.1158599999</v>
      </c>
      <c r="F545" s="50">
        <f t="shared" si="363"/>
        <v>529823.71586</v>
      </c>
    </row>
    <row r="546" spans="1:6" ht="54" x14ac:dyDescent="0.3">
      <c r="A546" s="42" t="s">
        <v>82</v>
      </c>
      <c r="B546" s="6" t="s">
        <v>488</v>
      </c>
      <c r="C546" s="7"/>
      <c r="D546" s="27">
        <f>D547+D550+D558+D565+D572+D575+D582+0.1</f>
        <v>581522.41686</v>
      </c>
      <c r="E546" s="27">
        <f>E547+E550+E558+E565+E572+E575+E582+0.1</f>
        <v>627108.1158599999</v>
      </c>
      <c r="F546" s="43">
        <f>F547+F550+F558+F565+F572+F575+F582+0.1</f>
        <v>529823.71586</v>
      </c>
    </row>
    <row r="547" spans="1:6" ht="36" x14ac:dyDescent="0.3">
      <c r="A547" s="42" t="s">
        <v>489</v>
      </c>
      <c r="B547" s="6" t="s">
        <v>490</v>
      </c>
      <c r="C547" s="7"/>
      <c r="D547" s="27">
        <f>D548</f>
        <v>5048.8</v>
      </c>
      <c r="E547" s="27">
        <f t="shared" ref="E547:F548" si="364">E548</f>
        <v>5048.8</v>
      </c>
      <c r="F547" s="43">
        <f t="shared" si="364"/>
        <v>5048.8</v>
      </c>
    </row>
    <row r="548" spans="1:6" ht="108" x14ac:dyDescent="0.3">
      <c r="A548" s="42" t="s">
        <v>68</v>
      </c>
      <c r="B548" s="6" t="s">
        <v>490</v>
      </c>
      <c r="C548" s="6" t="s">
        <v>69</v>
      </c>
      <c r="D548" s="27">
        <f>D549</f>
        <v>5048.8</v>
      </c>
      <c r="E548" s="27">
        <f t="shared" si="364"/>
        <v>5048.8</v>
      </c>
      <c r="F548" s="43">
        <f t="shared" si="364"/>
        <v>5048.8</v>
      </c>
    </row>
    <row r="549" spans="1:6" ht="54" x14ac:dyDescent="0.3">
      <c r="A549" s="42" t="s">
        <v>70</v>
      </c>
      <c r="B549" s="6" t="s">
        <v>490</v>
      </c>
      <c r="C549" s="6" t="s">
        <v>71</v>
      </c>
      <c r="D549" s="27">
        <v>5048.8</v>
      </c>
      <c r="E549" s="27">
        <v>5048.8</v>
      </c>
      <c r="F549" s="43">
        <v>5048.8</v>
      </c>
    </row>
    <row r="550" spans="1:6" ht="36" x14ac:dyDescent="0.3">
      <c r="A550" s="42" t="s">
        <v>491</v>
      </c>
      <c r="B550" s="6" t="s">
        <v>492</v>
      </c>
      <c r="C550" s="7"/>
      <c r="D550" s="27">
        <f>D551+D553+D555</f>
        <v>449023.1</v>
      </c>
      <c r="E550" s="27">
        <f t="shared" ref="E550:F550" si="365">E551+E553+E555</f>
        <v>481608.79999999993</v>
      </c>
      <c r="F550" s="43">
        <f t="shared" si="365"/>
        <v>383324.39999999997</v>
      </c>
    </row>
    <row r="551" spans="1:6" ht="108" x14ac:dyDescent="0.3">
      <c r="A551" s="42" t="s">
        <v>68</v>
      </c>
      <c r="B551" s="6" t="s">
        <v>492</v>
      </c>
      <c r="C551" s="6" t="s">
        <v>69</v>
      </c>
      <c r="D551" s="27">
        <f>D552</f>
        <v>309779.89999999997</v>
      </c>
      <c r="E551" s="27">
        <f>E552</f>
        <v>309779.89999999997</v>
      </c>
      <c r="F551" s="43">
        <f t="shared" ref="F551" si="366">F552</f>
        <v>309779.89999999997</v>
      </c>
    </row>
    <row r="552" spans="1:6" ht="54" x14ac:dyDescent="0.3">
      <c r="A552" s="42" t="s">
        <v>70</v>
      </c>
      <c r="B552" s="6" t="s">
        <v>492</v>
      </c>
      <c r="C552" s="6" t="s">
        <v>71</v>
      </c>
      <c r="D552" s="27">
        <f>304409.8+5370.1</f>
        <v>309779.89999999997</v>
      </c>
      <c r="E552" s="27">
        <f t="shared" ref="E552:F552" si="367">304409.8+5370.1</f>
        <v>309779.89999999997</v>
      </c>
      <c r="F552" s="43">
        <f t="shared" si="367"/>
        <v>309779.89999999997</v>
      </c>
    </row>
    <row r="553" spans="1:6" ht="54" x14ac:dyDescent="0.3">
      <c r="A553" s="42" t="s">
        <v>72</v>
      </c>
      <c r="B553" s="6" t="s">
        <v>492</v>
      </c>
      <c r="C553" s="6" t="s">
        <v>73</v>
      </c>
      <c r="D553" s="27">
        <f>D554</f>
        <v>49003.199999999997</v>
      </c>
      <c r="E553" s="27">
        <f t="shared" ref="E553:F553" si="368">E554</f>
        <v>65300.1</v>
      </c>
      <c r="F553" s="43">
        <f t="shared" si="368"/>
        <v>68304.5</v>
      </c>
    </row>
    <row r="554" spans="1:6" ht="54" x14ac:dyDescent="0.3">
      <c r="A554" s="42" t="s">
        <v>74</v>
      </c>
      <c r="B554" s="6" t="s">
        <v>492</v>
      </c>
      <c r="C554" s="6" t="s">
        <v>75</v>
      </c>
      <c r="D554" s="27">
        <v>49003.199999999997</v>
      </c>
      <c r="E554" s="27">
        <v>65300.1</v>
      </c>
      <c r="F554" s="43">
        <v>68304.5</v>
      </c>
    </row>
    <row r="555" spans="1:6" ht="18" x14ac:dyDescent="0.3">
      <c r="A555" s="42" t="s">
        <v>88</v>
      </c>
      <c r="B555" s="6" t="s">
        <v>492</v>
      </c>
      <c r="C555" s="6" t="s">
        <v>89</v>
      </c>
      <c r="D555" s="27">
        <f>D556+D557</f>
        <v>90240</v>
      </c>
      <c r="E555" s="27">
        <f t="shared" ref="E555:F555" si="369">E556+E557</f>
        <v>106528.8</v>
      </c>
      <c r="F555" s="43">
        <f t="shared" si="369"/>
        <v>5240</v>
      </c>
    </row>
    <row r="556" spans="1:6" ht="18" x14ac:dyDescent="0.3">
      <c r="A556" s="42" t="s">
        <v>493</v>
      </c>
      <c r="B556" s="6" t="s">
        <v>492</v>
      </c>
      <c r="C556" s="6" t="s">
        <v>494</v>
      </c>
      <c r="D556" s="27">
        <v>90000</v>
      </c>
      <c r="E556" s="27">
        <v>106288.8</v>
      </c>
      <c r="F556" s="43">
        <v>5000</v>
      </c>
    </row>
    <row r="557" spans="1:6" ht="18" x14ac:dyDescent="0.3">
      <c r="A557" s="42" t="s">
        <v>90</v>
      </c>
      <c r="B557" s="6" t="s">
        <v>492</v>
      </c>
      <c r="C557" s="6" t="s">
        <v>91</v>
      </c>
      <c r="D557" s="27">
        <v>240</v>
      </c>
      <c r="E557" s="27">
        <v>240</v>
      </c>
      <c r="F557" s="43">
        <v>240</v>
      </c>
    </row>
    <row r="558" spans="1:6" ht="36" x14ac:dyDescent="0.3">
      <c r="A558" s="42" t="s">
        <v>84</v>
      </c>
      <c r="B558" s="6" t="s">
        <v>495</v>
      </c>
      <c r="C558" s="7"/>
      <c r="D558" s="27">
        <f>D559+D561+D563</f>
        <v>19150.061860000002</v>
      </c>
      <c r="E558" s="27">
        <f>E559+E561+E563</f>
        <v>19150.061860000002</v>
      </c>
      <c r="F558" s="43">
        <f>F559+F561+F563</f>
        <v>19150.061860000002</v>
      </c>
    </row>
    <row r="559" spans="1:6" ht="108" x14ac:dyDescent="0.3">
      <c r="A559" s="42" t="s">
        <v>68</v>
      </c>
      <c r="B559" s="6" t="s">
        <v>495</v>
      </c>
      <c r="C559" s="6" t="s">
        <v>69</v>
      </c>
      <c r="D559" s="27">
        <f>D560</f>
        <v>17367.361860000001</v>
      </c>
      <c r="E559" s="27">
        <f t="shared" ref="E559:F559" si="370">E560</f>
        <v>17367.361860000001</v>
      </c>
      <c r="F559" s="43">
        <f t="shared" si="370"/>
        <v>17367.361860000001</v>
      </c>
    </row>
    <row r="560" spans="1:6" ht="36" x14ac:dyDescent="0.3">
      <c r="A560" s="42" t="s">
        <v>86</v>
      </c>
      <c r="B560" s="6" t="s">
        <v>495</v>
      </c>
      <c r="C560" s="6" t="s">
        <v>87</v>
      </c>
      <c r="D560" s="27">
        <v>17367.361860000001</v>
      </c>
      <c r="E560" s="27">
        <v>17367.361860000001</v>
      </c>
      <c r="F560" s="43">
        <v>17367.361860000001</v>
      </c>
    </row>
    <row r="561" spans="1:6" ht="54" x14ac:dyDescent="0.3">
      <c r="A561" s="42" t="s">
        <v>72</v>
      </c>
      <c r="B561" s="6" t="s">
        <v>495</v>
      </c>
      <c r="C561" s="6" t="s">
        <v>73</v>
      </c>
      <c r="D561" s="27">
        <f>D562</f>
        <v>1775.5</v>
      </c>
      <c r="E561" s="27">
        <f t="shared" ref="E561:F561" si="371">E562</f>
        <v>1775.5</v>
      </c>
      <c r="F561" s="43">
        <f t="shared" si="371"/>
        <v>1775.5</v>
      </c>
    </row>
    <row r="562" spans="1:6" ht="54" x14ac:dyDescent="0.3">
      <c r="A562" s="42" t="s">
        <v>74</v>
      </c>
      <c r="B562" s="6" t="s">
        <v>495</v>
      </c>
      <c r="C562" s="6" t="s">
        <v>75</v>
      </c>
      <c r="D562" s="27">
        <v>1775.5</v>
      </c>
      <c r="E562" s="27">
        <v>1775.5</v>
      </c>
      <c r="F562" s="43">
        <v>1775.5</v>
      </c>
    </row>
    <row r="563" spans="1:6" ht="18" x14ac:dyDescent="0.3">
      <c r="A563" s="42" t="s">
        <v>88</v>
      </c>
      <c r="B563" s="6" t="s">
        <v>495</v>
      </c>
      <c r="C563" s="6" t="s">
        <v>89</v>
      </c>
      <c r="D563" s="27">
        <f>D564</f>
        <v>7.2</v>
      </c>
      <c r="E563" s="27">
        <f t="shared" ref="E563:F563" si="372">E564</f>
        <v>7.2</v>
      </c>
      <c r="F563" s="43">
        <f t="shared" si="372"/>
        <v>7.2</v>
      </c>
    </row>
    <row r="564" spans="1:6" ht="18" x14ac:dyDescent="0.3">
      <c r="A564" s="42" t="s">
        <v>90</v>
      </c>
      <c r="B564" s="6" t="s">
        <v>495</v>
      </c>
      <c r="C564" s="6" t="s">
        <v>91</v>
      </c>
      <c r="D564" s="27">
        <v>7.2</v>
      </c>
      <c r="E564" s="27">
        <v>7.2</v>
      </c>
      <c r="F564" s="43">
        <v>7.2</v>
      </c>
    </row>
    <row r="565" spans="1:6" ht="36" x14ac:dyDescent="0.3">
      <c r="A565" s="42" t="s">
        <v>496</v>
      </c>
      <c r="B565" s="6" t="s">
        <v>497</v>
      </c>
      <c r="C565" s="7"/>
      <c r="D565" s="27">
        <f>D566+D568+D570</f>
        <v>38906.5</v>
      </c>
      <c r="E565" s="27">
        <f t="shared" ref="E565:F565" si="373">E566+E568+E570</f>
        <v>38906.5</v>
      </c>
      <c r="F565" s="43">
        <f t="shared" si="373"/>
        <v>38906.5</v>
      </c>
    </row>
    <row r="566" spans="1:6" ht="108" x14ac:dyDescent="0.3">
      <c r="A566" s="42" t="s">
        <v>68</v>
      </c>
      <c r="B566" s="6" t="s">
        <v>497</v>
      </c>
      <c r="C566" s="6" t="s">
        <v>69</v>
      </c>
      <c r="D566" s="27">
        <f>D567</f>
        <v>37353.5</v>
      </c>
      <c r="E566" s="27">
        <f t="shared" ref="E566:F566" si="374">E567</f>
        <v>37353.5</v>
      </c>
      <c r="F566" s="43">
        <f t="shared" si="374"/>
        <v>37353.5</v>
      </c>
    </row>
    <row r="567" spans="1:6" ht="54" x14ac:dyDescent="0.3">
      <c r="A567" s="42" t="s">
        <v>70</v>
      </c>
      <c r="B567" s="6" t="s">
        <v>497</v>
      </c>
      <c r="C567" s="6" t="s">
        <v>71</v>
      </c>
      <c r="D567" s="27">
        <v>37353.5</v>
      </c>
      <c r="E567" s="27">
        <v>37353.5</v>
      </c>
      <c r="F567" s="43">
        <v>37353.5</v>
      </c>
    </row>
    <row r="568" spans="1:6" ht="54" x14ac:dyDescent="0.3">
      <c r="A568" s="42" t="s">
        <v>72</v>
      </c>
      <c r="B568" s="6" t="s">
        <v>497</v>
      </c>
      <c r="C568" s="6" t="s">
        <v>73</v>
      </c>
      <c r="D568" s="27">
        <f>D569</f>
        <v>1523</v>
      </c>
      <c r="E568" s="27">
        <f t="shared" ref="E568:F568" si="375">E569</f>
        <v>1523</v>
      </c>
      <c r="F568" s="43">
        <f t="shared" si="375"/>
        <v>1523</v>
      </c>
    </row>
    <row r="569" spans="1:6" ht="54" x14ac:dyDescent="0.3">
      <c r="A569" s="42" t="s">
        <v>74</v>
      </c>
      <c r="B569" s="6" t="s">
        <v>497</v>
      </c>
      <c r="C569" s="6" t="s">
        <v>75</v>
      </c>
      <c r="D569" s="27">
        <v>1523</v>
      </c>
      <c r="E569" s="27">
        <v>1523</v>
      </c>
      <c r="F569" s="43">
        <v>1523</v>
      </c>
    </row>
    <row r="570" spans="1:6" ht="18" x14ac:dyDescent="0.3">
      <c r="A570" s="42" t="s">
        <v>88</v>
      </c>
      <c r="B570" s="6" t="s">
        <v>497</v>
      </c>
      <c r="C570" s="6" t="s">
        <v>89</v>
      </c>
      <c r="D570" s="27">
        <f>D571</f>
        <v>30</v>
      </c>
      <c r="E570" s="27">
        <f t="shared" ref="E570:F570" si="376">E571</f>
        <v>30</v>
      </c>
      <c r="F570" s="43">
        <f t="shared" si="376"/>
        <v>30</v>
      </c>
    </row>
    <row r="571" spans="1:6" ht="18" x14ac:dyDescent="0.3">
      <c r="A571" s="42" t="s">
        <v>90</v>
      </c>
      <c r="B571" s="6" t="s">
        <v>497</v>
      </c>
      <c r="C571" s="6" t="s">
        <v>91</v>
      </c>
      <c r="D571" s="27">
        <v>30</v>
      </c>
      <c r="E571" s="27">
        <v>30</v>
      </c>
      <c r="F571" s="43">
        <v>30</v>
      </c>
    </row>
    <row r="572" spans="1:6" ht="54" x14ac:dyDescent="0.3">
      <c r="A572" s="42" t="s">
        <v>498</v>
      </c>
      <c r="B572" s="6" t="s">
        <v>499</v>
      </c>
      <c r="C572" s="7"/>
      <c r="D572" s="27">
        <f>D573</f>
        <v>900</v>
      </c>
      <c r="E572" s="27">
        <f t="shared" ref="E572:F572" si="377">E573</f>
        <v>900</v>
      </c>
      <c r="F572" s="43">
        <f t="shared" si="377"/>
        <v>900</v>
      </c>
    </row>
    <row r="573" spans="1:6" ht="54" x14ac:dyDescent="0.3">
      <c r="A573" s="42" t="s">
        <v>72</v>
      </c>
      <c r="B573" s="6" t="s">
        <v>499</v>
      </c>
      <c r="C573" s="6" t="s">
        <v>73</v>
      </c>
      <c r="D573" s="27">
        <f>D574</f>
        <v>900</v>
      </c>
      <c r="E573" s="27">
        <f t="shared" ref="E573:F573" si="378">E574</f>
        <v>900</v>
      </c>
      <c r="F573" s="43">
        <f t="shared" si="378"/>
        <v>900</v>
      </c>
    </row>
    <row r="574" spans="1:6" ht="54" x14ac:dyDescent="0.3">
      <c r="A574" s="42" t="s">
        <v>74</v>
      </c>
      <c r="B574" s="6" t="s">
        <v>499</v>
      </c>
      <c r="C574" s="6" t="s">
        <v>75</v>
      </c>
      <c r="D574" s="27">
        <v>900</v>
      </c>
      <c r="E574" s="27">
        <v>900</v>
      </c>
      <c r="F574" s="43">
        <v>900</v>
      </c>
    </row>
    <row r="575" spans="1:6" ht="72" x14ac:dyDescent="0.3">
      <c r="A575" s="42" t="s">
        <v>500</v>
      </c>
      <c r="B575" s="6" t="s">
        <v>501</v>
      </c>
      <c r="C575" s="7"/>
      <c r="D575" s="27">
        <f>D576+D578+D580</f>
        <v>14493.855</v>
      </c>
      <c r="E575" s="27">
        <f t="shared" ref="E575:F575" si="379">E576+E578+E580</f>
        <v>12493.853999999999</v>
      </c>
      <c r="F575" s="43">
        <f t="shared" si="379"/>
        <v>12493.853999999999</v>
      </c>
    </row>
    <row r="576" spans="1:6" ht="108" x14ac:dyDescent="0.3">
      <c r="A576" s="42" t="s">
        <v>68</v>
      </c>
      <c r="B576" s="6" t="s">
        <v>501</v>
      </c>
      <c r="C576" s="6" t="s">
        <v>69</v>
      </c>
      <c r="D576" s="27">
        <f>D577</f>
        <v>12709.855</v>
      </c>
      <c r="E576" s="27">
        <f t="shared" ref="E576:F576" si="380">E577</f>
        <v>10709.853999999999</v>
      </c>
      <c r="F576" s="43">
        <f t="shared" si="380"/>
        <v>10709.853999999999</v>
      </c>
    </row>
    <row r="577" spans="1:6" ht="36" x14ac:dyDescent="0.3">
      <c r="A577" s="42" t="s">
        <v>86</v>
      </c>
      <c r="B577" s="6" t="s">
        <v>501</v>
      </c>
      <c r="C577" s="6" t="s">
        <v>87</v>
      </c>
      <c r="D577" s="27">
        <f>10709.855+2000</f>
        <v>12709.855</v>
      </c>
      <c r="E577" s="27">
        <v>10709.853999999999</v>
      </c>
      <c r="F577" s="43">
        <v>10709.853999999999</v>
      </c>
    </row>
    <row r="578" spans="1:6" ht="54" x14ac:dyDescent="0.3">
      <c r="A578" s="42" t="s">
        <v>72</v>
      </c>
      <c r="B578" s="6" t="s">
        <v>501</v>
      </c>
      <c r="C578" s="6" t="s">
        <v>73</v>
      </c>
      <c r="D578" s="27">
        <f>D579</f>
        <v>1783</v>
      </c>
      <c r="E578" s="27">
        <f t="shared" ref="E578:F578" si="381">E579</f>
        <v>1783</v>
      </c>
      <c r="F578" s="43">
        <f t="shared" si="381"/>
        <v>1783</v>
      </c>
    </row>
    <row r="579" spans="1:6" ht="54" x14ac:dyDescent="0.3">
      <c r="A579" s="42" t="s">
        <v>74</v>
      </c>
      <c r="B579" s="6" t="s">
        <v>501</v>
      </c>
      <c r="C579" s="6" t="s">
        <v>75</v>
      </c>
      <c r="D579" s="27">
        <v>1783</v>
      </c>
      <c r="E579" s="27">
        <v>1783</v>
      </c>
      <c r="F579" s="43">
        <v>1783</v>
      </c>
    </row>
    <row r="580" spans="1:6" ht="18" x14ac:dyDescent="0.3">
      <c r="A580" s="42" t="s">
        <v>88</v>
      </c>
      <c r="B580" s="6" t="s">
        <v>501</v>
      </c>
      <c r="C580" s="6" t="s">
        <v>89</v>
      </c>
      <c r="D580" s="27">
        <f>D581</f>
        <v>1</v>
      </c>
      <c r="E580" s="27">
        <f t="shared" ref="E580:F580" si="382">E581</f>
        <v>1</v>
      </c>
      <c r="F580" s="43">
        <f t="shared" si="382"/>
        <v>1</v>
      </c>
    </row>
    <row r="581" spans="1:6" ht="18" x14ac:dyDescent="0.3">
      <c r="A581" s="42" t="s">
        <v>90</v>
      </c>
      <c r="B581" s="6" t="s">
        <v>501</v>
      </c>
      <c r="C581" s="6" t="s">
        <v>91</v>
      </c>
      <c r="D581" s="27">
        <v>1</v>
      </c>
      <c r="E581" s="27">
        <v>1</v>
      </c>
      <c r="F581" s="43">
        <v>1</v>
      </c>
    </row>
    <row r="582" spans="1:6" ht="72" x14ac:dyDescent="0.3">
      <c r="A582" s="42" t="s">
        <v>500</v>
      </c>
      <c r="B582" s="6" t="s">
        <v>502</v>
      </c>
      <c r="C582" s="7"/>
      <c r="D582" s="27">
        <f>D583+D585+D587</f>
        <v>54000</v>
      </c>
      <c r="E582" s="27">
        <f t="shared" ref="E582:F582" si="383">E583+E585+E587</f>
        <v>69000</v>
      </c>
      <c r="F582" s="43">
        <f t="shared" si="383"/>
        <v>70000</v>
      </c>
    </row>
    <row r="583" spans="1:6" ht="108" x14ac:dyDescent="0.3">
      <c r="A583" s="42" t="s">
        <v>68</v>
      </c>
      <c r="B583" s="6" t="s">
        <v>502</v>
      </c>
      <c r="C583" s="6" t="s">
        <v>69</v>
      </c>
      <c r="D583" s="27">
        <f>D584</f>
        <v>35952.699999999997</v>
      </c>
      <c r="E583" s="27">
        <f t="shared" ref="E583:F583" si="384">E584</f>
        <v>45952.7</v>
      </c>
      <c r="F583" s="43">
        <f t="shared" si="384"/>
        <v>46952.7</v>
      </c>
    </row>
    <row r="584" spans="1:6" ht="36" x14ac:dyDescent="0.3">
      <c r="A584" s="42" t="s">
        <v>86</v>
      </c>
      <c r="B584" s="6" t="s">
        <v>502</v>
      </c>
      <c r="C584" s="6" t="s">
        <v>87</v>
      </c>
      <c r="D584" s="27">
        <v>35952.699999999997</v>
      </c>
      <c r="E584" s="27">
        <v>45952.7</v>
      </c>
      <c r="F584" s="43">
        <v>46952.7</v>
      </c>
    </row>
    <row r="585" spans="1:6" ht="54" x14ac:dyDescent="0.3">
      <c r="A585" s="42" t="s">
        <v>72</v>
      </c>
      <c r="B585" s="6" t="s">
        <v>502</v>
      </c>
      <c r="C585" s="6" t="s">
        <v>73</v>
      </c>
      <c r="D585" s="27">
        <f>D586</f>
        <v>17597.3</v>
      </c>
      <c r="E585" s="27">
        <f t="shared" ref="E585:F585" si="385">E586</f>
        <v>22597.3</v>
      </c>
      <c r="F585" s="43">
        <f t="shared" si="385"/>
        <v>22597.3</v>
      </c>
    </row>
    <row r="586" spans="1:6" ht="54" x14ac:dyDescent="0.3">
      <c r="A586" s="42" t="s">
        <v>74</v>
      </c>
      <c r="B586" s="6" t="s">
        <v>502</v>
      </c>
      <c r="C586" s="6" t="s">
        <v>75</v>
      </c>
      <c r="D586" s="27">
        <v>17597.3</v>
      </c>
      <c r="E586" s="27">
        <v>22597.3</v>
      </c>
      <c r="F586" s="43">
        <v>22597.3</v>
      </c>
    </row>
    <row r="587" spans="1:6" ht="18" x14ac:dyDescent="0.3">
      <c r="A587" s="42" t="s">
        <v>88</v>
      </c>
      <c r="B587" s="6" t="s">
        <v>502</v>
      </c>
      <c r="C587" s="6" t="s">
        <v>89</v>
      </c>
      <c r="D587" s="27">
        <f>D588</f>
        <v>450</v>
      </c>
      <c r="E587" s="27">
        <f t="shared" ref="E587:F587" si="386">E588</f>
        <v>450</v>
      </c>
      <c r="F587" s="43">
        <f t="shared" si="386"/>
        <v>450</v>
      </c>
    </row>
    <row r="588" spans="1:6" ht="18.600000000000001" thickBot="1" x14ac:dyDescent="0.35">
      <c r="A588" s="44" t="s">
        <v>90</v>
      </c>
      <c r="B588" s="8" t="s">
        <v>502</v>
      </c>
      <c r="C588" s="8" t="s">
        <v>91</v>
      </c>
      <c r="D588" s="28">
        <v>450</v>
      </c>
      <c r="E588" s="28">
        <v>450</v>
      </c>
      <c r="F588" s="45">
        <v>450</v>
      </c>
    </row>
    <row r="589" spans="1:6" ht="87.6" thickBot="1" x14ac:dyDescent="0.35">
      <c r="A589" s="46" t="s">
        <v>503</v>
      </c>
      <c r="B589" s="12" t="s">
        <v>504</v>
      </c>
      <c r="C589" s="12"/>
      <c r="D589" s="29">
        <f>D590+D602+D617+D626</f>
        <v>64299.4</v>
      </c>
      <c r="E589" s="29">
        <f t="shared" ref="E589:F589" si="387">E590+E602+E617+E626</f>
        <v>62580.4</v>
      </c>
      <c r="F589" s="47">
        <f t="shared" si="387"/>
        <v>64315.4</v>
      </c>
    </row>
    <row r="590" spans="1:6" ht="108" x14ac:dyDescent="0.3">
      <c r="A590" s="40" t="s">
        <v>505</v>
      </c>
      <c r="B590" s="11" t="s">
        <v>506</v>
      </c>
      <c r="C590" s="11"/>
      <c r="D590" s="26">
        <f>D591+D598</f>
        <v>45000</v>
      </c>
      <c r="E590" s="26">
        <f t="shared" ref="E590:F590" si="388">E591+E598</f>
        <v>45000</v>
      </c>
      <c r="F590" s="41">
        <f t="shared" si="388"/>
        <v>45000</v>
      </c>
    </row>
    <row r="591" spans="1:6" ht="72" x14ac:dyDescent="0.3">
      <c r="A591" s="42" t="s">
        <v>507</v>
      </c>
      <c r="B591" s="6" t="s">
        <v>508</v>
      </c>
      <c r="C591" s="7"/>
      <c r="D591" s="27">
        <f>D592+D595</f>
        <v>43800</v>
      </c>
      <c r="E591" s="27">
        <f t="shared" ref="E591:F591" si="389">E592+E595</f>
        <v>43800</v>
      </c>
      <c r="F591" s="43">
        <f t="shared" si="389"/>
        <v>43800</v>
      </c>
    </row>
    <row r="592" spans="1:6" ht="252" x14ac:dyDescent="0.3">
      <c r="A592" s="42" t="s">
        <v>509</v>
      </c>
      <c r="B592" s="6" t="s">
        <v>510</v>
      </c>
      <c r="C592" s="7"/>
      <c r="D592" s="27">
        <f>D593</f>
        <v>26800</v>
      </c>
      <c r="E592" s="27">
        <f t="shared" ref="E592:F592" si="390">E593</f>
        <v>26800</v>
      </c>
      <c r="F592" s="43">
        <f t="shared" si="390"/>
        <v>26800</v>
      </c>
    </row>
    <row r="593" spans="1:6" ht="54" x14ac:dyDescent="0.3">
      <c r="A593" s="42" t="s">
        <v>72</v>
      </c>
      <c r="B593" s="6" t="s">
        <v>510</v>
      </c>
      <c r="C593" s="6" t="s">
        <v>73</v>
      </c>
      <c r="D593" s="27">
        <f>D594</f>
        <v>26800</v>
      </c>
      <c r="E593" s="27">
        <f t="shared" ref="E593:F593" si="391">E594</f>
        <v>26800</v>
      </c>
      <c r="F593" s="43">
        <f t="shared" si="391"/>
        <v>26800</v>
      </c>
    </row>
    <row r="594" spans="1:6" ht="54" x14ac:dyDescent="0.3">
      <c r="A594" s="42" t="s">
        <v>74</v>
      </c>
      <c r="B594" s="6" t="s">
        <v>510</v>
      </c>
      <c r="C594" s="6" t="s">
        <v>75</v>
      </c>
      <c r="D594" s="27">
        <v>26800</v>
      </c>
      <c r="E594" s="27">
        <v>26800</v>
      </c>
      <c r="F594" s="43">
        <v>26800</v>
      </c>
    </row>
    <row r="595" spans="1:6" ht="72" x14ac:dyDescent="0.3">
      <c r="A595" s="42" t="s">
        <v>511</v>
      </c>
      <c r="B595" s="6" t="s">
        <v>512</v>
      </c>
      <c r="C595" s="7"/>
      <c r="D595" s="27">
        <f>D596</f>
        <v>17000</v>
      </c>
      <c r="E595" s="27">
        <f t="shared" ref="E595:F595" si="392">E596</f>
        <v>17000</v>
      </c>
      <c r="F595" s="43">
        <f t="shared" si="392"/>
        <v>17000</v>
      </c>
    </row>
    <row r="596" spans="1:6" ht="54" x14ac:dyDescent="0.3">
      <c r="A596" s="42" t="s">
        <v>24</v>
      </c>
      <c r="B596" s="6" t="s">
        <v>512</v>
      </c>
      <c r="C596" s="6" t="s">
        <v>25</v>
      </c>
      <c r="D596" s="27">
        <f>D597</f>
        <v>17000</v>
      </c>
      <c r="E596" s="27">
        <f t="shared" ref="E596:F596" si="393">E597</f>
        <v>17000</v>
      </c>
      <c r="F596" s="43">
        <f t="shared" si="393"/>
        <v>17000</v>
      </c>
    </row>
    <row r="597" spans="1:6" ht="18" x14ac:dyDescent="0.3">
      <c r="A597" s="42" t="s">
        <v>101</v>
      </c>
      <c r="B597" s="6" t="s">
        <v>512</v>
      </c>
      <c r="C597" s="6" t="s">
        <v>102</v>
      </c>
      <c r="D597" s="27">
        <v>17000</v>
      </c>
      <c r="E597" s="27">
        <v>17000</v>
      </c>
      <c r="F597" s="43">
        <v>17000</v>
      </c>
    </row>
    <row r="598" spans="1:6" ht="162" x14ac:dyDescent="0.3">
      <c r="A598" s="42" t="s">
        <v>513</v>
      </c>
      <c r="B598" s="6" t="s">
        <v>514</v>
      </c>
      <c r="C598" s="7"/>
      <c r="D598" s="27">
        <f>D599</f>
        <v>1200</v>
      </c>
      <c r="E598" s="27">
        <f t="shared" ref="E598:F598" si="394">E599</f>
        <v>1200</v>
      </c>
      <c r="F598" s="43">
        <f t="shared" si="394"/>
        <v>1200</v>
      </c>
    </row>
    <row r="599" spans="1:6" ht="252" x14ac:dyDescent="0.3">
      <c r="A599" s="42" t="s">
        <v>509</v>
      </c>
      <c r="B599" s="6" t="s">
        <v>515</v>
      </c>
      <c r="C599" s="7"/>
      <c r="D599" s="27">
        <f>D600</f>
        <v>1200</v>
      </c>
      <c r="E599" s="27">
        <f t="shared" ref="E599:F599" si="395">E600</f>
        <v>1200</v>
      </c>
      <c r="F599" s="43">
        <f t="shared" si="395"/>
        <v>1200</v>
      </c>
    </row>
    <row r="600" spans="1:6" ht="54" x14ac:dyDescent="0.3">
      <c r="A600" s="42" t="s">
        <v>72</v>
      </c>
      <c r="B600" s="6" t="s">
        <v>515</v>
      </c>
      <c r="C600" s="6" t="s">
        <v>73</v>
      </c>
      <c r="D600" s="27">
        <f>D601</f>
        <v>1200</v>
      </c>
      <c r="E600" s="27">
        <f t="shared" ref="E600:F600" si="396">E601</f>
        <v>1200</v>
      </c>
      <c r="F600" s="43">
        <f t="shared" si="396"/>
        <v>1200</v>
      </c>
    </row>
    <row r="601" spans="1:6" ht="54" x14ac:dyDescent="0.3">
      <c r="A601" s="42" t="s">
        <v>74</v>
      </c>
      <c r="B601" s="6" t="s">
        <v>515</v>
      </c>
      <c r="C601" s="6" t="s">
        <v>75</v>
      </c>
      <c r="D601" s="27">
        <v>1200</v>
      </c>
      <c r="E601" s="27">
        <v>1200</v>
      </c>
      <c r="F601" s="43">
        <v>1200</v>
      </c>
    </row>
    <row r="602" spans="1:6" ht="36" x14ac:dyDescent="0.3">
      <c r="A602" s="49" t="s">
        <v>516</v>
      </c>
      <c r="B602" s="5" t="s">
        <v>517</v>
      </c>
      <c r="C602" s="5"/>
      <c r="D602" s="31">
        <f>D603+D610</f>
        <v>15576.4</v>
      </c>
      <c r="E602" s="31">
        <f t="shared" ref="E602:F602" si="397">E603+E610</f>
        <v>15576.4</v>
      </c>
      <c r="F602" s="50">
        <f t="shared" si="397"/>
        <v>15576.4</v>
      </c>
    </row>
    <row r="603" spans="1:6" ht="126" x14ac:dyDescent="0.3">
      <c r="A603" s="42" t="s">
        <v>518</v>
      </c>
      <c r="B603" s="6" t="s">
        <v>519</v>
      </c>
      <c r="C603" s="7"/>
      <c r="D603" s="27">
        <f>D604+D607</f>
        <v>13026.4</v>
      </c>
      <c r="E603" s="27">
        <f t="shared" ref="E603:F603" si="398">E604+E607</f>
        <v>13026.4</v>
      </c>
      <c r="F603" s="43">
        <f t="shared" si="398"/>
        <v>13026.4</v>
      </c>
    </row>
    <row r="604" spans="1:6" ht="54" x14ac:dyDescent="0.3">
      <c r="A604" s="42" t="s">
        <v>520</v>
      </c>
      <c r="B604" s="6" t="s">
        <v>521</v>
      </c>
      <c r="C604" s="7"/>
      <c r="D604" s="27">
        <f>D605</f>
        <v>2600</v>
      </c>
      <c r="E604" s="27">
        <f t="shared" ref="E604:F604" si="399">E605</f>
        <v>2600</v>
      </c>
      <c r="F604" s="43">
        <f t="shared" si="399"/>
        <v>2600</v>
      </c>
    </row>
    <row r="605" spans="1:6" ht="54" x14ac:dyDescent="0.3">
      <c r="A605" s="42" t="s">
        <v>24</v>
      </c>
      <c r="B605" s="6" t="s">
        <v>521</v>
      </c>
      <c r="C605" s="6" t="s">
        <v>25</v>
      </c>
      <c r="D605" s="27">
        <f>D606</f>
        <v>2600</v>
      </c>
      <c r="E605" s="27">
        <f t="shared" ref="E605:F605" si="400">E606</f>
        <v>2600</v>
      </c>
      <c r="F605" s="43">
        <f t="shared" si="400"/>
        <v>2600</v>
      </c>
    </row>
    <row r="606" spans="1:6" ht="18" x14ac:dyDescent="0.3">
      <c r="A606" s="42" t="s">
        <v>26</v>
      </c>
      <c r="B606" s="6" t="s">
        <v>521</v>
      </c>
      <c r="C606" s="6" t="s">
        <v>27</v>
      </c>
      <c r="D606" s="27">
        <v>2600</v>
      </c>
      <c r="E606" s="27">
        <v>2600</v>
      </c>
      <c r="F606" s="43">
        <v>2600</v>
      </c>
    </row>
    <row r="607" spans="1:6" ht="72" x14ac:dyDescent="0.3">
      <c r="A607" s="42" t="s">
        <v>522</v>
      </c>
      <c r="B607" s="6" t="s">
        <v>523</v>
      </c>
      <c r="C607" s="7"/>
      <c r="D607" s="27">
        <f>D608</f>
        <v>10426.4</v>
      </c>
      <c r="E607" s="27">
        <f t="shared" ref="E607:F607" si="401">E608</f>
        <v>10426.4</v>
      </c>
      <c r="F607" s="43">
        <f t="shared" si="401"/>
        <v>10426.4</v>
      </c>
    </row>
    <row r="608" spans="1:6" ht="54" x14ac:dyDescent="0.3">
      <c r="A608" s="42" t="s">
        <v>24</v>
      </c>
      <c r="B608" s="6" t="s">
        <v>523</v>
      </c>
      <c r="C608" s="6" t="s">
        <v>25</v>
      </c>
      <c r="D608" s="27">
        <f>D609</f>
        <v>10426.4</v>
      </c>
      <c r="E608" s="27">
        <f t="shared" ref="E608:F608" si="402">E609</f>
        <v>10426.4</v>
      </c>
      <c r="F608" s="43">
        <f t="shared" si="402"/>
        <v>10426.4</v>
      </c>
    </row>
    <row r="609" spans="1:6" ht="18" x14ac:dyDescent="0.3">
      <c r="A609" s="42" t="s">
        <v>26</v>
      </c>
      <c r="B609" s="6" t="s">
        <v>523</v>
      </c>
      <c r="C609" s="6" t="s">
        <v>27</v>
      </c>
      <c r="D609" s="27">
        <v>10426.4</v>
      </c>
      <c r="E609" s="27">
        <v>10426.4</v>
      </c>
      <c r="F609" s="43">
        <v>10426.4</v>
      </c>
    </row>
    <row r="610" spans="1:6" ht="36" x14ac:dyDescent="0.3">
      <c r="A610" s="42" t="s">
        <v>524</v>
      </c>
      <c r="B610" s="6" t="s">
        <v>525</v>
      </c>
      <c r="C610" s="7"/>
      <c r="D610" s="27">
        <f>D611+D614</f>
        <v>2550</v>
      </c>
      <c r="E610" s="27">
        <f t="shared" ref="E610:F610" si="403">E611+E614</f>
        <v>2550</v>
      </c>
      <c r="F610" s="43">
        <f t="shared" si="403"/>
        <v>2550</v>
      </c>
    </row>
    <row r="611" spans="1:6" ht="90" x14ac:dyDescent="0.3">
      <c r="A611" s="42" t="s">
        <v>526</v>
      </c>
      <c r="B611" s="6" t="s">
        <v>527</v>
      </c>
      <c r="C611" s="7"/>
      <c r="D611" s="27">
        <f>D612</f>
        <v>550</v>
      </c>
      <c r="E611" s="27">
        <f t="shared" ref="E611:F611" si="404">E612</f>
        <v>550</v>
      </c>
      <c r="F611" s="43">
        <f t="shared" si="404"/>
        <v>550</v>
      </c>
    </row>
    <row r="612" spans="1:6" ht="54" x14ac:dyDescent="0.3">
      <c r="A612" s="42" t="s">
        <v>24</v>
      </c>
      <c r="B612" s="6" t="s">
        <v>527</v>
      </c>
      <c r="C612" s="6" t="s">
        <v>25</v>
      </c>
      <c r="D612" s="27">
        <f>D613</f>
        <v>550</v>
      </c>
      <c r="E612" s="27">
        <f t="shared" ref="E612:F612" si="405">E613</f>
        <v>550</v>
      </c>
      <c r="F612" s="43">
        <f t="shared" si="405"/>
        <v>550</v>
      </c>
    </row>
    <row r="613" spans="1:6" ht="18" x14ac:dyDescent="0.3">
      <c r="A613" s="42" t="s">
        <v>26</v>
      </c>
      <c r="B613" s="6" t="s">
        <v>527</v>
      </c>
      <c r="C613" s="6" t="s">
        <v>27</v>
      </c>
      <c r="D613" s="27">
        <v>550</v>
      </c>
      <c r="E613" s="27">
        <v>550</v>
      </c>
      <c r="F613" s="43">
        <v>550</v>
      </c>
    </row>
    <row r="614" spans="1:6" ht="54" x14ac:dyDescent="0.3">
      <c r="A614" s="42" t="s">
        <v>520</v>
      </c>
      <c r="B614" s="6" t="s">
        <v>528</v>
      </c>
      <c r="C614" s="7"/>
      <c r="D614" s="27">
        <f>D615</f>
        <v>2000</v>
      </c>
      <c r="E614" s="27">
        <f t="shared" ref="E614:F614" si="406">E615</f>
        <v>2000</v>
      </c>
      <c r="F614" s="43">
        <f t="shared" si="406"/>
        <v>2000</v>
      </c>
    </row>
    <row r="615" spans="1:6" ht="54" x14ac:dyDescent="0.3">
      <c r="A615" s="42" t="s">
        <v>24</v>
      </c>
      <c r="B615" s="6" t="s">
        <v>528</v>
      </c>
      <c r="C615" s="6" t="s">
        <v>25</v>
      </c>
      <c r="D615" s="27">
        <f>D616</f>
        <v>2000</v>
      </c>
      <c r="E615" s="27">
        <f t="shared" ref="E615:F615" si="407">E616</f>
        <v>2000</v>
      </c>
      <c r="F615" s="43">
        <f t="shared" si="407"/>
        <v>2000</v>
      </c>
    </row>
    <row r="616" spans="1:6" ht="18" x14ac:dyDescent="0.3">
      <c r="A616" s="42" t="s">
        <v>26</v>
      </c>
      <c r="B616" s="6" t="s">
        <v>528</v>
      </c>
      <c r="C616" s="6" t="s">
        <v>27</v>
      </c>
      <c r="D616" s="27">
        <v>2000</v>
      </c>
      <c r="E616" s="27">
        <v>2000</v>
      </c>
      <c r="F616" s="43">
        <v>2000</v>
      </c>
    </row>
    <row r="617" spans="1:6" ht="18" x14ac:dyDescent="0.3">
      <c r="A617" s="49" t="s">
        <v>80</v>
      </c>
      <c r="B617" s="5" t="s">
        <v>529</v>
      </c>
      <c r="C617" s="5"/>
      <c r="D617" s="31">
        <f>D618+D622</f>
        <v>1723</v>
      </c>
      <c r="E617" s="31">
        <f t="shared" ref="E617:F617" si="408">E618+E622</f>
        <v>4</v>
      </c>
      <c r="F617" s="50">
        <f t="shared" si="408"/>
        <v>1739</v>
      </c>
    </row>
    <row r="618" spans="1:6" ht="72" x14ac:dyDescent="0.3">
      <c r="A618" s="42" t="s">
        <v>530</v>
      </c>
      <c r="B618" s="6" t="s">
        <v>531</v>
      </c>
      <c r="C618" s="7"/>
      <c r="D618" s="27">
        <f>D619</f>
        <v>3</v>
      </c>
      <c r="E618" s="27">
        <f t="shared" ref="E618:F618" si="409">E619</f>
        <v>4</v>
      </c>
      <c r="F618" s="43">
        <f t="shared" si="409"/>
        <v>1739</v>
      </c>
    </row>
    <row r="619" spans="1:6" ht="72" x14ac:dyDescent="0.3">
      <c r="A619" s="42" t="s">
        <v>532</v>
      </c>
      <c r="B619" s="6" t="s">
        <v>533</v>
      </c>
      <c r="C619" s="7"/>
      <c r="D619" s="27">
        <f>D620</f>
        <v>3</v>
      </c>
      <c r="E619" s="27">
        <f t="shared" ref="E619:F619" si="410">E620</f>
        <v>4</v>
      </c>
      <c r="F619" s="43">
        <f t="shared" si="410"/>
        <v>1739</v>
      </c>
    </row>
    <row r="620" spans="1:6" ht="54" x14ac:dyDescent="0.3">
      <c r="A620" s="42" t="s">
        <v>72</v>
      </c>
      <c r="B620" s="6" t="s">
        <v>533</v>
      </c>
      <c r="C620" s="6" t="s">
        <v>73</v>
      </c>
      <c r="D620" s="27">
        <f>D621</f>
        <v>3</v>
      </c>
      <c r="E620" s="27">
        <f t="shared" ref="E620:F620" si="411">E621</f>
        <v>4</v>
      </c>
      <c r="F620" s="43">
        <f t="shared" si="411"/>
        <v>1739</v>
      </c>
    </row>
    <row r="621" spans="1:6" ht="54" x14ac:dyDescent="0.3">
      <c r="A621" s="42" t="s">
        <v>74</v>
      </c>
      <c r="B621" s="6" t="s">
        <v>533</v>
      </c>
      <c r="C621" s="6" t="s">
        <v>75</v>
      </c>
      <c r="D621" s="27">
        <v>3</v>
      </c>
      <c r="E621" s="27">
        <v>4</v>
      </c>
      <c r="F621" s="43">
        <v>1739</v>
      </c>
    </row>
    <row r="622" spans="1:6" ht="54" x14ac:dyDescent="0.3">
      <c r="A622" s="42" t="s">
        <v>534</v>
      </c>
      <c r="B622" s="6" t="s">
        <v>535</v>
      </c>
      <c r="C622" s="7"/>
      <c r="D622" s="27">
        <f>D623</f>
        <v>1720</v>
      </c>
      <c r="E622" s="27">
        <f t="shared" ref="E622:F623" si="412">E623</f>
        <v>0</v>
      </c>
      <c r="F622" s="43">
        <f t="shared" si="412"/>
        <v>0</v>
      </c>
    </row>
    <row r="623" spans="1:6" ht="36" x14ac:dyDescent="0.3">
      <c r="A623" s="42" t="s">
        <v>536</v>
      </c>
      <c r="B623" s="6" t="s">
        <v>537</v>
      </c>
      <c r="C623" s="7"/>
      <c r="D623" s="27">
        <f>D624</f>
        <v>1720</v>
      </c>
      <c r="E623" s="27">
        <f t="shared" si="412"/>
        <v>0</v>
      </c>
      <c r="F623" s="43">
        <f t="shared" si="412"/>
        <v>0</v>
      </c>
    </row>
    <row r="624" spans="1:6" ht="54" x14ac:dyDescent="0.3">
      <c r="A624" s="42" t="s">
        <v>72</v>
      </c>
      <c r="B624" s="6" t="s">
        <v>537</v>
      </c>
      <c r="C624" s="6" t="s">
        <v>73</v>
      </c>
      <c r="D624" s="27">
        <f>D625</f>
        <v>1720</v>
      </c>
      <c r="E624" s="27">
        <f t="shared" ref="E624:F624" si="413">E625</f>
        <v>0</v>
      </c>
      <c r="F624" s="43">
        <f t="shared" si="413"/>
        <v>0</v>
      </c>
    </row>
    <row r="625" spans="1:6" ht="54" x14ac:dyDescent="0.3">
      <c r="A625" s="42" t="s">
        <v>74</v>
      </c>
      <c r="B625" s="6" t="s">
        <v>537</v>
      </c>
      <c r="C625" s="6" t="s">
        <v>75</v>
      </c>
      <c r="D625" s="27">
        <v>1720</v>
      </c>
      <c r="E625" s="27">
        <v>0</v>
      </c>
      <c r="F625" s="43">
        <v>0</v>
      </c>
    </row>
    <row r="626" spans="1:6" ht="36" x14ac:dyDescent="0.3">
      <c r="A626" s="49" t="s">
        <v>538</v>
      </c>
      <c r="B626" s="5" t="s">
        <v>539</v>
      </c>
      <c r="C626" s="5"/>
      <c r="D626" s="31">
        <f>D627</f>
        <v>2000</v>
      </c>
      <c r="E626" s="31">
        <f t="shared" ref="E626:F626" si="414">E627</f>
        <v>2000</v>
      </c>
      <c r="F626" s="50">
        <f t="shared" si="414"/>
        <v>2000</v>
      </c>
    </row>
    <row r="627" spans="1:6" ht="54" x14ac:dyDescent="0.3">
      <c r="A627" s="42" t="s">
        <v>540</v>
      </c>
      <c r="B627" s="6" t="s">
        <v>541</v>
      </c>
      <c r="C627" s="7"/>
      <c r="D627" s="27">
        <f>D628</f>
        <v>2000</v>
      </c>
      <c r="E627" s="27">
        <f t="shared" ref="E627:F627" si="415">E628</f>
        <v>2000</v>
      </c>
      <c r="F627" s="43">
        <f t="shared" si="415"/>
        <v>2000</v>
      </c>
    </row>
    <row r="628" spans="1:6" ht="18" x14ac:dyDescent="0.3">
      <c r="A628" s="42" t="s">
        <v>542</v>
      </c>
      <c r="B628" s="6" t="s">
        <v>543</v>
      </c>
      <c r="C628" s="7"/>
      <c r="D628" s="27">
        <f>D629</f>
        <v>2000</v>
      </c>
      <c r="E628" s="27">
        <f t="shared" ref="E628:F628" si="416">E629</f>
        <v>2000</v>
      </c>
      <c r="F628" s="43">
        <f t="shared" si="416"/>
        <v>2000</v>
      </c>
    </row>
    <row r="629" spans="1:6" ht="54" x14ac:dyDescent="0.3">
      <c r="A629" s="42" t="s">
        <v>72</v>
      </c>
      <c r="B629" s="6" t="s">
        <v>543</v>
      </c>
      <c r="C629" s="6" t="s">
        <v>73</v>
      </c>
      <c r="D629" s="27">
        <f>D630</f>
        <v>2000</v>
      </c>
      <c r="E629" s="27">
        <f t="shared" ref="E629:F629" si="417">E630</f>
        <v>2000</v>
      </c>
      <c r="F629" s="43">
        <f t="shared" si="417"/>
        <v>2000</v>
      </c>
    </row>
    <row r="630" spans="1:6" ht="54.6" thickBot="1" x14ac:dyDescent="0.35">
      <c r="A630" s="44" t="s">
        <v>74</v>
      </c>
      <c r="B630" s="8" t="s">
        <v>543</v>
      </c>
      <c r="C630" s="8" t="s">
        <v>75</v>
      </c>
      <c r="D630" s="28">
        <v>2000</v>
      </c>
      <c r="E630" s="28">
        <v>2000</v>
      </c>
      <c r="F630" s="45">
        <v>2000</v>
      </c>
    </row>
    <row r="631" spans="1:6" ht="52.8" thickBot="1" x14ac:dyDescent="0.35">
      <c r="A631" s="46" t="s">
        <v>544</v>
      </c>
      <c r="B631" s="12" t="s">
        <v>545</v>
      </c>
      <c r="C631" s="12"/>
      <c r="D631" s="29">
        <f>D632+D642+D660</f>
        <v>638112.9</v>
      </c>
      <c r="E631" s="29">
        <f t="shared" ref="E631:F631" si="418">E632+E642+E660</f>
        <v>511858.9</v>
      </c>
      <c r="F631" s="47">
        <f t="shared" si="418"/>
        <v>515924.9</v>
      </c>
    </row>
    <row r="632" spans="1:6" ht="36" x14ac:dyDescent="0.3">
      <c r="A632" s="40" t="s">
        <v>546</v>
      </c>
      <c r="B632" s="11" t="s">
        <v>547</v>
      </c>
      <c r="C632" s="11"/>
      <c r="D632" s="26">
        <f>D633</f>
        <v>95668.9</v>
      </c>
      <c r="E632" s="26">
        <f t="shared" ref="E632:F632" si="419">E633</f>
        <v>80766.899999999994</v>
      </c>
      <c r="F632" s="41">
        <f t="shared" si="419"/>
        <v>81180.899999999994</v>
      </c>
    </row>
    <row r="633" spans="1:6" ht="144" x14ac:dyDescent="0.3">
      <c r="A633" s="42" t="s">
        <v>548</v>
      </c>
      <c r="B633" s="6" t="s">
        <v>549</v>
      </c>
      <c r="C633" s="7"/>
      <c r="D633" s="27">
        <f>D634+D639</f>
        <v>95668.9</v>
      </c>
      <c r="E633" s="27">
        <f t="shared" ref="E633:F633" si="420">E634+E639</f>
        <v>80766.899999999994</v>
      </c>
      <c r="F633" s="43">
        <f t="shared" si="420"/>
        <v>81180.899999999994</v>
      </c>
    </row>
    <row r="634" spans="1:6" ht="90" x14ac:dyDescent="0.3">
      <c r="A634" s="42" t="s">
        <v>550</v>
      </c>
      <c r="B634" s="6" t="s">
        <v>551</v>
      </c>
      <c r="C634" s="7"/>
      <c r="D634" s="27">
        <f>D635+D637</f>
        <v>16982.899999999998</v>
      </c>
      <c r="E634" s="27">
        <f t="shared" ref="E634:F634" si="421">E635+E637</f>
        <v>16982.899999999998</v>
      </c>
      <c r="F634" s="43">
        <f t="shared" si="421"/>
        <v>16982.899999999998</v>
      </c>
    </row>
    <row r="635" spans="1:6" ht="54" x14ac:dyDescent="0.3">
      <c r="A635" s="42" t="s">
        <v>72</v>
      </c>
      <c r="B635" s="6" t="s">
        <v>551</v>
      </c>
      <c r="C635" s="6" t="s">
        <v>73</v>
      </c>
      <c r="D635" s="27">
        <f>D636</f>
        <v>16410.599999999999</v>
      </c>
      <c r="E635" s="27">
        <f t="shared" ref="E635:F635" si="422">E636</f>
        <v>16410.599999999999</v>
      </c>
      <c r="F635" s="43">
        <f t="shared" si="422"/>
        <v>16410.599999999999</v>
      </c>
    </row>
    <row r="636" spans="1:6" ht="54" x14ac:dyDescent="0.3">
      <c r="A636" s="42" t="s">
        <v>74</v>
      </c>
      <c r="B636" s="6" t="s">
        <v>551</v>
      </c>
      <c r="C636" s="6" t="s">
        <v>75</v>
      </c>
      <c r="D636" s="27">
        <v>16410.599999999999</v>
      </c>
      <c r="E636" s="27">
        <v>16410.599999999999</v>
      </c>
      <c r="F636" s="43">
        <v>16410.599999999999</v>
      </c>
    </row>
    <row r="637" spans="1:6" ht="18" x14ac:dyDescent="0.3">
      <c r="A637" s="42" t="s">
        <v>88</v>
      </c>
      <c r="B637" s="6" t="s">
        <v>551</v>
      </c>
      <c r="C637" s="6" t="s">
        <v>89</v>
      </c>
      <c r="D637" s="27">
        <f>D638</f>
        <v>572.29999999999995</v>
      </c>
      <c r="E637" s="27">
        <f t="shared" ref="E637:F637" si="423">E638</f>
        <v>572.29999999999995</v>
      </c>
      <c r="F637" s="43">
        <f t="shared" si="423"/>
        <v>572.29999999999995</v>
      </c>
    </row>
    <row r="638" spans="1:6" ht="18" x14ac:dyDescent="0.3">
      <c r="A638" s="42" t="s">
        <v>493</v>
      </c>
      <c r="B638" s="6" t="s">
        <v>551</v>
      </c>
      <c r="C638" s="6" t="s">
        <v>494</v>
      </c>
      <c r="D638" s="27">
        <v>572.29999999999995</v>
      </c>
      <c r="E638" s="27">
        <v>572.29999999999995</v>
      </c>
      <c r="F638" s="43">
        <v>572.29999999999995</v>
      </c>
    </row>
    <row r="639" spans="1:6" ht="90" x14ac:dyDescent="0.3">
      <c r="A639" s="42" t="s">
        <v>552</v>
      </c>
      <c r="B639" s="6" t="s">
        <v>553</v>
      </c>
      <c r="C639" s="7"/>
      <c r="D639" s="27">
        <f>D640</f>
        <v>78686</v>
      </c>
      <c r="E639" s="27">
        <f t="shared" ref="E639:F639" si="424">E640</f>
        <v>63784</v>
      </c>
      <c r="F639" s="43">
        <f t="shared" si="424"/>
        <v>64198</v>
      </c>
    </row>
    <row r="640" spans="1:6" ht="54" x14ac:dyDescent="0.3">
      <c r="A640" s="42" t="s">
        <v>72</v>
      </c>
      <c r="B640" s="6" t="s">
        <v>553</v>
      </c>
      <c r="C640" s="6" t="s">
        <v>73</v>
      </c>
      <c r="D640" s="27">
        <f>D641</f>
        <v>78686</v>
      </c>
      <c r="E640" s="27">
        <f t="shared" ref="E640:F640" si="425">E641</f>
        <v>63784</v>
      </c>
      <c r="F640" s="43">
        <f t="shared" si="425"/>
        <v>64198</v>
      </c>
    </row>
    <row r="641" spans="1:6" ht="54" x14ac:dyDescent="0.3">
      <c r="A641" s="42" t="s">
        <v>74</v>
      </c>
      <c r="B641" s="6" t="s">
        <v>553</v>
      </c>
      <c r="C641" s="6" t="s">
        <v>75</v>
      </c>
      <c r="D641" s="27">
        <v>78686</v>
      </c>
      <c r="E641" s="27">
        <v>63784</v>
      </c>
      <c r="F641" s="43">
        <v>64198</v>
      </c>
    </row>
    <row r="642" spans="1:6" ht="18" x14ac:dyDescent="0.3">
      <c r="A642" s="49" t="s">
        <v>554</v>
      </c>
      <c r="B642" s="5" t="s">
        <v>555</v>
      </c>
      <c r="C642" s="5"/>
      <c r="D642" s="31">
        <f>D643+D647</f>
        <v>542144</v>
      </c>
      <c r="E642" s="31">
        <f t="shared" ref="E642:F642" si="426">E643+E647</f>
        <v>430792</v>
      </c>
      <c r="F642" s="50">
        <f t="shared" si="426"/>
        <v>434444</v>
      </c>
    </row>
    <row r="643" spans="1:6" ht="54" x14ac:dyDescent="0.3">
      <c r="A643" s="42" t="s">
        <v>556</v>
      </c>
      <c r="B643" s="6" t="s">
        <v>557</v>
      </c>
      <c r="C643" s="7"/>
      <c r="D643" s="27">
        <f>D644</f>
        <v>81231</v>
      </c>
      <c r="E643" s="27">
        <f t="shared" ref="E643:F643" si="427">E644</f>
        <v>0</v>
      </c>
      <c r="F643" s="43">
        <f t="shared" si="427"/>
        <v>0</v>
      </c>
    </row>
    <row r="644" spans="1:6" ht="54" x14ac:dyDescent="0.3">
      <c r="A644" s="42" t="s">
        <v>558</v>
      </c>
      <c r="B644" s="6" t="s">
        <v>559</v>
      </c>
      <c r="C644" s="7"/>
      <c r="D644" s="27">
        <f>D645</f>
        <v>81231</v>
      </c>
      <c r="E644" s="27">
        <f t="shared" ref="E644:F644" si="428">E645</f>
        <v>0</v>
      </c>
      <c r="F644" s="43">
        <f t="shared" si="428"/>
        <v>0</v>
      </c>
    </row>
    <row r="645" spans="1:6" ht="54" x14ac:dyDescent="0.3">
      <c r="A645" s="42" t="s">
        <v>24</v>
      </c>
      <c r="B645" s="6" t="s">
        <v>559</v>
      </c>
      <c r="C645" s="6" t="s">
        <v>25</v>
      </c>
      <c r="D645" s="27">
        <f>D646</f>
        <v>81231</v>
      </c>
      <c r="E645" s="27">
        <f t="shared" ref="E645:F645" si="429">E646</f>
        <v>0</v>
      </c>
      <c r="F645" s="43">
        <f t="shared" si="429"/>
        <v>0</v>
      </c>
    </row>
    <row r="646" spans="1:6" ht="18" x14ac:dyDescent="0.3">
      <c r="A646" s="42" t="s">
        <v>26</v>
      </c>
      <c r="B646" s="6" t="s">
        <v>559</v>
      </c>
      <c r="C646" s="6" t="s">
        <v>27</v>
      </c>
      <c r="D646" s="27">
        <v>81231</v>
      </c>
      <c r="E646" s="27">
        <v>0</v>
      </c>
      <c r="F646" s="43">
        <v>0</v>
      </c>
    </row>
    <row r="647" spans="1:6" ht="72" x14ac:dyDescent="0.3">
      <c r="A647" s="42" t="s">
        <v>560</v>
      </c>
      <c r="B647" s="6" t="s">
        <v>561</v>
      </c>
      <c r="C647" s="7"/>
      <c r="D647" s="27">
        <f>D648+D651+D657+D654</f>
        <v>460913</v>
      </c>
      <c r="E647" s="27">
        <f t="shared" ref="E647:F647" si="430">E648+E651+E657+E654</f>
        <v>430792</v>
      </c>
      <c r="F647" s="43">
        <f t="shared" si="430"/>
        <v>434444</v>
      </c>
    </row>
    <row r="648" spans="1:6" ht="54" x14ac:dyDescent="0.3">
      <c r="A648" s="42" t="s">
        <v>562</v>
      </c>
      <c r="B648" s="6" t="s">
        <v>563</v>
      </c>
      <c r="C648" s="7"/>
      <c r="D648" s="27">
        <f>D649</f>
        <v>250404</v>
      </c>
      <c r="E648" s="27">
        <f t="shared" ref="E648:F648" si="431">E649</f>
        <v>250404</v>
      </c>
      <c r="F648" s="43">
        <f t="shared" si="431"/>
        <v>250404</v>
      </c>
    </row>
    <row r="649" spans="1:6" ht="54" x14ac:dyDescent="0.3">
      <c r="A649" s="42" t="s">
        <v>24</v>
      </c>
      <c r="B649" s="6" t="s">
        <v>563</v>
      </c>
      <c r="C649" s="6" t="s">
        <v>25</v>
      </c>
      <c r="D649" s="27">
        <f>D650</f>
        <v>250404</v>
      </c>
      <c r="E649" s="27">
        <f t="shared" ref="E649:F649" si="432">E650</f>
        <v>250404</v>
      </c>
      <c r="F649" s="43">
        <f t="shared" si="432"/>
        <v>250404</v>
      </c>
    </row>
    <row r="650" spans="1:6" ht="18" x14ac:dyDescent="0.3">
      <c r="A650" s="42" t="s">
        <v>26</v>
      </c>
      <c r="B650" s="6" t="s">
        <v>563</v>
      </c>
      <c r="C650" s="6" t="s">
        <v>27</v>
      </c>
      <c r="D650" s="27">
        <v>250404</v>
      </c>
      <c r="E650" s="27">
        <v>250404</v>
      </c>
      <c r="F650" s="43">
        <v>250404</v>
      </c>
    </row>
    <row r="651" spans="1:6" ht="72" x14ac:dyDescent="0.3">
      <c r="A651" s="42" t="s">
        <v>564</v>
      </c>
      <c r="B651" s="6" t="s">
        <v>565</v>
      </c>
      <c r="C651" s="7"/>
      <c r="D651" s="27">
        <f>D652</f>
        <v>156555.4</v>
      </c>
      <c r="E651" s="27">
        <f t="shared" ref="E651:F651" si="433">E652</f>
        <v>180388</v>
      </c>
      <c r="F651" s="43">
        <f t="shared" si="433"/>
        <v>184040</v>
      </c>
    </row>
    <row r="652" spans="1:6" ht="54" x14ac:dyDescent="0.3">
      <c r="A652" s="42" t="s">
        <v>24</v>
      </c>
      <c r="B652" s="6" t="s">
        <v>565</v>
      </c>
      <c r="C652" s="6" t="s">
        <v>25</v>
      </c>
      <c r="D652" s="27">
        <f>D653</f>
        <v>156555.4</v>
      </c>
      <c r="E652" s="27">
        <f t="shared" ref="E652:F652" si="434">E653</f>
        <v>180388</v>
      </c>
      <c r="F652" s="43">
        <f t="shared" si="434"/>
        <v>184040</v>
      </c>
    </row>
    <row r="653" spans="1:6" ht="18" x14ac:dyDescent="0.3">
      <c r="A653" s="42" t="s">
        <v>26</v>
      </c>
      <c r="B653" s="6" t="s">
        <v>565</v>
      </c>
      <c r="C653" s="6" t="s">
        <v>27</v>
      </c>
      <c r="D653" s="27">
        <v>156555.4</v>
      </c>
      <c r="E653" s="27">
        <v>180388</v>
      </c>
      <c r="F653" s="43">
        <v>184040</v>
      </c>
    </row>
    <row r="654" spans="1:6" ht="90" x14ac:dyDescent="0.3">
      <c r="A654" s="57" t="s">
        <v>755</v>
      </c>
      <c r="B654" s="6">
        <v>1420570240</v>
      </c>
      <c r="C654" s="6"/>
      <c r="D654" s="30">
        <f>D655</f>
        <v>8441.6</v>
      </c>
      <c r="E654" s="30">
        <f t="shared" ref="E654:F655" si="435">E655</f>
        <v>0</v>
      </c>
      <c r="F654" s="58">
        <f t="shared" si="435"/>
        <v>0</v>
      </c>
    </row>
    <row r="655" spans="1:6" ht="54" x14ac:dyDescent="0.3">
      <c r="A655" s="57" t="s">
        <v>24</v>
      </c>
      <c r="B655" s="6">
        <v>1420570240</v>
      </c>
      <c r="C655" s="6">
        <v>600</v>
      </c>
      <c r="D655" s="30">
        <f>D656</f>
        <v>8441.6</v>
      </c>
      <c r="E655" s="30">
        <f t="shared" si="435"/>
        <v>0</v>
      </c>
      <c r="F655" s="58">
        <f t="shared" si="435"/>
        <v>0</v>
      </c>
    </row>
    <row r="656" spans="1:6" ht="18" x14ac:dyDescent="0.3">
      <c r="A656" s="57" t="s">
        <v>26</v>
      </c>
      <c r="B656" s="6">
        <v>1420570240</v>
      </c>
      <c r="C656" s="6">
        <v>610</v>
      </c>
      <c r="D656" s="30">
        <v>8441.6</v>
      </c>
      <c r="E656" s="30"/>
      <c r="F656" s="58"/>
    </row>
    <row r="657" spans="1:6" ht="108" x14ac:dyDescent="0.3">
      <c r="A657" s="42" t="s">
        <v>566</v>
      </c>
      <c r="B657" s="6" t="s">
        <v>567</v>
      </c>
      <c r="C657" s="7"/>
      <c r="D657" s="27">
        <f>D658</f>
        <v>45512</v>
      </c>
      <c r="E657" s="27">
        <v>0</v>
      </c>
      <c r="F657" s="43">
        <v>0</v>
      </c>
    </row>
    <row r="658" spans="1:6" ht="54" x14ac:dyDescent="0.3">
      <c r="A658" s="42" t="s">
        <v>24</v>
      </c>
      <c r="B658" s="6" t="s">
        <v>567</v>
      </c>
      <c r="C658" s="6" t="s">
        <v>25</v>
      </c>
      <c r="D658" s="27">
        <f>D659</f>
        <v>45512</v>
      </c>
      <c r="E658" s="27">
        <f t="shared" ref="E658:F658" si="436">E659</f>
        <v>0</v>
      </c>
      <c r="F658" s="43">
        <f t="shared" si="436"/>
        <v>0</v>
      </c>
    </row>
    <row r="659" spans="1:6" ht="18" x14ac:dyDescent="0.3">
      <c r="A659" s="42" t="s">
        <v>26</v>
      </c>
      <c r="B659" s="6" t="s">
        <v>567</v>
      </c>
      <c r="C659" s="6" t="s">
        <v>27</v>
      </c>
      <c r="D659" s="27">
        <v>45512</v>
      </c>
      <c r="E659" s="27">
        <v>0</v>
      </c>
      <c r="F659" s="43">
        <v>0</v>
      </c>
    </row>
    <row r="660" spans="1:6" ht="18" x14ac:dyDescent="0.3">
      <c r="A660" s="49" t="s">
        <v>80</v>
      </c>
      <c r="B660" s="5" t="s">
        <v>568</v>
      </c>
      <c r="C660" s="5"/>
      <c r="D660" s="31">
        <f>D661</f>
        <v>300</v>
      </c>
      <c r="E660" s="31">
        <f t="shared" ref="E660:F660" si="437">E661</f>
        <v>300</v>
      </c>
      <c r="F660" s="50">
        <f t="shared" si="437"/>
        <v>300</v>
      </c>
    </row>
    <row r="661" spans="1:6" ht="54" x14ac:dyDescent="0.3">
      <c r="A661" s="42" t="s">
        <v>82</v>
      </c>
      <c r="B661" s="6" t="s">
        <v>569</v>
      </c>
      <c r="C661" s="7"/>
      <c r="D661" s="27">
        <f>D662</f>
        <v>300</v>
      </c>
      <c r="E661" s="27">
        <f t="shared" ref="E661:F661" si="438">E662</f>
        <v>300</v>
      </c>
      <c r="F661" s="43">
        <f t="shared" si="438"/>
        <v>300</v>
      </c>
    </row>
    <row r="662" spans="1:6" ht="126" x14ac:dyDescent="0.3">
      <c r="A662" s="42" t="s">
        <v>570</v>
      </c>
      <c r="B662" s="6" t="s">
        <v>571</v>
      </c>
      <c r="C662" s="7"/>
      <c r="D662" s="27">
        <f>D663</f>
        <v>300</v>
      </c>
      <c r="E662" s="27">
        <f t="shared" ref="E662:F662" si="439">E663</f>
        <v>300</v>
      </c>
      <c r="F662" s="43">
        <f t="shared" si="439"/>
        <v>300</v>
      </c>
    </row>
    <row r="663" spans="1:6" ht="54" x14ac:dyDescent="0.3">
      <c r="A663" s="42" t="s">
        <v>24</v>
      </c>
      <c r="B663" s="6" t="s">
        <v>571</v>
      </c>
      <c r="C663" s="6" t="s">
        <v>25</v>
      </c>
      <c r="D663" s="27">
        <f>D664</f>
        <v>300</v>
      </c>
      <c r="E663" s="27">
        <f t="shared" ref="E663:F663" si="440">E664</f>
        <v>300</v>
      </c>
      <c r="F663" s="43">
        <f t="shared" si="440"/>
        <v>300</v>
      </c>
    </row>
    <row r="664" spans="1:6" ht="18.600000000000001" thickBot="1" x14ac:dyDescent="0.35">
      <c r="A664" s="44" t="s">
        <v>26</v>
      </c>
      <c r="B664" s="8" t="s">
        <v>571</v>
      </c>
      <c r="C664" s="8" t="s">
        <v>27</v>
      </c>
      <c r="D664" s="28">
        <v>300</v>
      </c>
      <c r="E664" s="28">
        <v>300</v>
      </c>
      <c r="F664" s="45">
        <v>300</v>
      </c>
    </row>
    <row r="665" spans="1:6" ht="52.8" thickBot="1" x14ac:dyDescent="0.35">
      <c r="A665" s="46" t="s">
        <v>572</v>
      </c>
      <c r="B665" s="12" t="s">
        <v>573</v>
      </c>
      <c r="C665" s="12"/>
      <c r="D665" s="29">
        <f>D666+D678</f>
        <v>190783.7</v>
      </c>
      <c r="E665" s="29">
        <f t="shared" ref="E665:F665" si="441">E666+E678</f>
        <v>216063.2</v>
      </c>
      <c r="F665" s="47">
        <f t="shared" si="441"/>
        <v>300627.43000000005</v>
      </c>
    </row>
    <row r="666" spans="1:6" ht="144" x14ac:dyDescent="0.3">
      <c r="A666" s="40" t="s">
        <v>574</v>
      </c>
      <c r="B666" s="11" t="s">
        <v>575</v>
      </c>
      <c r="C666" s="11"/>
      <c r="D666" s="26">
        <f>D667+D674</f>
        <v>131604</v>
      </c>
      <c r="E666" s="26">
        <f t="shared" ref="E666:F666" si="442">E667+E674</f>
        <v>128000</v>
      </c>
      <c r="F666" s="41">
        <f t="shared" si="442"/>
        <v>128000</v>
      </c>
    </row>
    <row r="667" spans="1:6" ht="72" x14ac:dyDescent="0.3">
      <c r="A667" s="42" t="s">
        <v>576</v>
      </c>
      <c r="B667" s="6" t="s">
        <v>577</v>
      </c>
      <c r="C667" s="7"/>
      <c r="D667" s="27">
        <f>D668+D671</f>
        <v>129678</v>
      </c>
      <c r="E667" s="27">
        <f t="shared" ref="E667:F667" si="443">E668+E671</f>
        <v>128000</v>
      </c>
      <c r="F667" s="43">
        <f t="shared" si="443"/>
        <v>128000</v>
      </c>
    </row>
    <row r="668" spans="1:6" ht="90" x14ac:dyDescent="0.3">
      <c r="A668" s="42" t="s">
        <v>578</v>
      </c>
      <c r="B668" s="6" t="s">
        <v>579</v>
      </c>
      <c r="C668" s="7"/>
      <c r="D668" s="27">
        <f>D669</f>
        <v>127539</v>
      </c>
      <c r="E668" s="27">
        <f t="shared" ref="E668:F668" si="444">E669</f>
        <v>128000</v>
      </c>
      <c r="F668" s="43">
        <f t="shared" si="444"/>
        <v>128000</v>
      </c>
    </row>
    <row r="669" spans="1:6" ht="54" x14ac:dyDescent="0.3">
      <c r="A669" s="42" t="s">
        <v>24</v>
      </c>
      <c r="B669" s="6" t="s">
        <v>579</v>
      </c>
      <c r="C669" s="6" t="s">
        <v>25</v>
      </c>
      <c r="D669" s="27">
        <f>D670</f>
        <v>127539</v>
      </c>
      <c r="E669" s="27">
        <f t="shared" ref="E669:F669" si="445">E670</f>
        <v>128000</v>
      </c>
      <c r="F669" s="43">
        <f t="shared" si="445"/>
        <v>128000</v>
      </c>
    </row>
    <row r="670" spans="1:6" ht="18" x14ac:dyDescent="0.3">
      <c r="A670" s="42" t="s">
        <v>26</v>
      </c>
      <c r="B670" s="6" t="s">
        <v>579</v>
      </c>
      <c r="C670" s="6" t="s">
        <v>27</v>
      </c>
      <c r="D670" s="27">
        <v>127539</v>
      </c>
      <c r="E670" s="27">
        <v>128000</v>
      </c>
      <c r="F670" s="43">
        <v>128000</v>
      </c>
    </row>
    <row r="671" spans="1:6" ht="162" x14ac:dyDescent="0.3">
      <c r="A671" s="42" t="s">
        <v>580</v>
      </c>
      <c r="B671" s="6" t="s">
        <v>581</v>
      </c>
      <c r="C671" s="7"/>
      <c r="D671" s="27">
        <f>D672</f>
        <v>2139</v>
      </c>
      <c r="E671" s="27">
        <f t="shared" ref="E671:F671" si="446">E672</f>
        <v>0</v>
      </c>
      <c r="F671" s="43">
        <f t="shared" si="446"/>
        <v>0</v>
      </c>
    </row>
    <row r="672" spans="1:6" ht="54" x14ac:dyDescent="0.3">
      <c r="A672" s="42" t="s">
        <v>24</v>
      </c>
      <c r="B672" s="6" t="s">
        <v>581</v>
      </c>
      <c r="C672" s="6" t="s">
        <v>25</v>
      </c>
      <c r="D672" s="27">
        <f>D673</f>
        <v>2139</v>
      </c>
      <c r="E672" s="27">
        <f t="shared" ref="E672:F672" si="447">E673</f>
        <v>0</v>
      </c>
      <c r="F672" s="43">
        <f t="shared" si="447"/>
        <v>0</v>
      </c>
    </row>
    <row r="673" spans="1:6" ht="18" x14ac:dyDescent="0.3">
      <c r="A673" s="42" t="s">
        <v>26</v>
      </c>
      <c r="B673" s="6" t="s">
        <v>581</v>
      </c>
      <c r="C673" s="6" t="s">
        <v>27</v>
      </c>
      <c r="D673" s="27">
        <v>2139</v>
      </c>
      <c r="E673" s="27">
        <v>0</v>
      </c>
      <c r="F673" s="43">
        <v>0</v>
      </c>
    </row>
    <row r="674" spans="1:6" ht="126" x14ac:dyDescent="0.3">
      <c r="A674" s="42" t="s">
        <v>582</v>
      </c>
      <c r="B674" s="6" t="s">
        <v>583</v>
      </c>
      <c r="C674" s="7"/>
      <c r="D674" s="27">
        <f>D675</f>
        <v>1926</v>
      </c>
      <c r="E674" s="27">
        <f t="shared" ref="E674:F674" si="448">E675</f>
        <v>0</v>
      </c>
      <c r="F674" s="43">
        <f t="shared" si="448"/>
        <v>0</v>
      </c>
    </row>
    <row r="675" spans="1:6" ht="180" x14ac:dyDescent="0.3">
      <c r="A675" s="42" t="s">
        <v>584</v>
      </c>
      <c r="B675" s="6" t="s">
        <v>585</v>
      </c>
      <c r="C675" s="7"/>
      <c r="D675" s="27">
        <f>D676</f>
        <v>1926</v>
      </c>
      <c r="E675" s="27">
        <f t="shared" ref="E675:F675" si="449">E676</f>
        <v>0</v>
      </c>
      <c r="F675" s="43">
        <f t="shared" si="449"/>
        <v>0</v>
      </c>
    </row>
    <row r="676" spans="1:6" ht="54" x14ac:dyDescent="0.3">
      <c r="A676" s="42" t="s">
        <v>24</v>
      </c>
      <c r="B676" s="6" t="s">
        <v>585</v>
      </c>
      <c r="C676" s="6" t="s">
        <v>25</v>
      </c>
      <c r="D676" s="27">
        <f>D677</f>
        <v>1926</v>
      </c>
      <c r="E676" s="27">
        <f t="shared" ref="E676:F676" si="450">E677</f>
        <v>0</v>
      </c>
      <c r="F676" s="43">
        <f t="shared" si="450"/>
        <v>0</v>
      </c>
    </row>
    <row r="677" spans="1:6" ht="18" x14ac:dyDescent="0.3">
      <c r="A677" s="42" t="s">
        <v>26</v>
      </c>
      <c r="B677" s="6" t="s">
        <v>585</v>
      </c>
      <c r="C677" s="6" t="s">
        <v>27</v>
      </c>
      <c r="D677" s="27">
        <v>1926</v>
      </c>
      <c r="E677" s="27">
        <v>0</v>
      </c>
      <c r="F677" s="43">
        <v>0</v>
      </c>
    </row>
    <row r="678" spans="1:6" ht="90" x14ac:dyDescent="0.3">
      <c r="A678" s="49" t="s">
        <v>586</v>
      </c>
      <c r="B678" s="5" t="s">
        <v>587</v>
      </c>
      <c r="C678" s="5"/>
      <c r="D678" s="31">
        <f>D679+D683+D687+D691+D698+D702</f>
        <v>59179.7</v>
      </c>
      <c r="E678" s="31">
        <f t="shared" ref="E678:F678" si="451">E679+E683+E687+E691+E698+E702</f>
        <v>88063.2</v>
      </c>
      <c r="F678" s="50">
        <f t="shared" si="451"/>
        <v>172627.43000000002</v>
      </c>
    </row>
    <row r="679" spans="1:6" ht="36" x14ac:dyDescent="0.3">
      <c r="A679" s="42" t="s">
        <v>588</v>
      </c>
      <c r="B679" s="6" t="s">
        <v>589</v>
      </c>
      <c r="C679" s="7"/>
      <c r="D679" s="27">
        <f>D680</f>
        <v>8871.7999999999993</v>
      </c>
      <c r="E679" s="27">
        <f t="shared" ref="E679:F679" si="452">E680</f>
        <v>8871.7999999999993</v>
      </c>
      <c r="F679" s="43">
        <f t="shared" si="452"/>
        <v>8871.7999999999993</v>
      </c>
    </row>
    <row r="680" spans="1:6" ht="36" x14ac:dyDescent="0.3">
      <c r="A680" s="42" t="s">
        <v>590</v>
      </c>
      <c r="B680" s="6" t="s">
        <v>591</v>
      </c>
      <c r="C680" s="7"/>
      <c r="D680" s="27">
        <f>D681</f>
        <v>8871.7999999999993</v>
      </c>
      <c r="E680" s="27">
        <f t="shared" ref="E680:F680" si="453">E681</f>
        <v>8871.7999999999993</v>
      </c>
      <c r="F680" s="43">
        <f t="shared" si="453"/>
        <v>8871.7999999999993</v>
      </c>
    </row>
    <row r="681" spans="1:6" ht="54" x14ac:dyDescent="0.3">
      <c r="A681" s="42" t="s">
        <v>72</v>
      </c>
      <c r="B681" s="6" t="s">
        <v>591</v>
      </c>
      <c r="C681" s="6" t="s">
        <v>73</v>
      </c>
      <c r="D681" s="27">
        <f>D682</f>
        <v>8871.7999999999993</v>
      </c>
      <c r="E681" s="27">
        <f t="shared" ref="E681:F681" si="454">E682</f>
        <v>8871.7999999999993</v>
      </c>
      <c r="F681" s="43">
        <f t="shared" si="454"/>
        <v>8871.7999999999993</v>
      </c>
    </row>
    <row r="682" spans="1:6" ht="54" x14ac:dyDescent="0.3">
      <c r="A682" s="42" t="s">
        <v>74</v>
      </c>
      <c r="B682" s="6" t="s">
        <v>591</v>
      </c>
      <c r="C682" s="6" t="s">
        <v>75</v>
      </c>
      <c r="D682" s="27">
        <v>8871.7999999999993</v>
      </c>
      <c r="E682" s="27">
        <v>8871.7999999999993</v>
      </c>
      <c r="F682" s="43">
        <v>8871.7999999999993</v>
      </c>
    </row>
    <row r="683" spans="1:6" ht="36" x14ac:dyDescent="0.3">
      <c r="A683" s="42" t="s">
        <v>592</v>
      </c>
      <c r="B683" s="6" t="s">
        <v>593</v>
      </c>
      <c r="C683" s="7"/>
      <c r="D683" s="27">
        <f>D684</f>
        <v>1302</v>
      </c>
      <c r="E683" s="27">
        <f t="shared" ref="E683:F683" si="455">E684</f>
        <v>1302</v>
      </c>
      <c r="F683" s="43">
        <f t="shared" si="455"/>
        <v>1302</v>
      </c>
    </row>
    <row r="684" spans="1:6" ht="18" x14ac:dyDescent="0.3">
      <c r="A684" s="42" t="s">
        <v>594</v>
      </c>
      <c r="B684" s="6" t="s">
        <v>595</v>
      </c>
      <c r="C684" s="7"/>
      <c r="D684" s="27">
        <f>D685</f>
        <v>1302</v>
      </c>
      <c r="E684" s="27">
        <f t="shared" ref="E684:F684" si="456">E685</f>
        <v>1302</v>
      </c>
      <c r="F684" s="43">
        <f t="shared" si="456"/>
        <v>1302</v>
      </c>
    </row>
    <row r="685" spans="1:6" ht="54" x14ac:dyDescent="0.3">
      <c r="A685" s="42" t="s">
        <v>72</v>
      </c>
      <c r="B685" s="6" t="s">
        <v>595</v>
      </c>
      <c r="C685" s="6" t="s">
        <v>73</v>
      </c>
      <c r="D685" s="27">
        <f>D686</f>
        <v>1302</v>
      </c>
      <c r="E685" s="27">
        <f t="shared" ref="E685:F685" si="457">E686</f>
        <v>1302</v>
      </c>
      <c r="F685" s="43">
        <f t="shared" si="457"/>
        <v>1302</v>
      </c>
    </row>
    <row r="686" spans="1:6" ht="54" x14ac:dyDescent="0.3">
      <c r="A686" s="42" t="s">
        <v>74</v>
      </c>
      <c r="B686" s="6" t="s">
        <v>595</v>
      </c>
      <c r="C686" s="6" t="s">
        <v>75</v>
      </c>
      <c r="D686" s="27">
        <v>1302</v>
      </c>
      <c r="E686" s="27">
        <v>1302</v>
      </c>
      <c r="F686" s="43">
        <v>1302</v>
      </c>
    </row>
    <row r="687" spans="1:6" ht="36" x14ac:dyDescent="0.3">
      <c r="A687" s="42" t="s">
        <v>596</v>
      </c>
      <c r="B687" s="6" t="s">
        <v>597</v>
      </c>
      <c r="C687" s="7"/>
      <c r="D687" s="27">
        <f>D688</f>
        <v>2770</v>
      </c>
      <c r="E687" s="27">
        <f t="shared" ref="E687:F687" si="458">E688</f>
        <v>2770</v>
      </c>
      <c r="F687" s="43">
        <f t="shared" si="458"/>
        <v>2770</v>
      </c>
    </row>
    <row r="688" spans="1:6" ht="18" x14ac:dyDescent="0.3">
      <c r="A688" s="42" t="s">
        <v>598</v>
      </c>
      <c r="B688" s="6" t="s">
        <v>599</v>
      </c>
      <c r="C688" s="7"/>
      <c r="D688" s="27">
        <f>D689</f>
        <v>2770</v>
      </c>
      <c r="E688" s="27">
        <f t="shared" ref="E688:F688" si="459">E689</f>
        <v>2770</v>
      </c>
      <c r="F688" s="43">
        <f t="shared" si="459"/>
        <v>2770</v>
      </c>
    </row>
    <row r="689" spans="1:6" ht="54" x14ac:dyDescent="0.3">
      <c r="A689" s="42" t="s">
        <v>72</v>
      </c>
      <c r="B689" s="6" t="s">
        <v>599</v>
      </c>
      <c r="C689" s="6" t="s">
        <v>73</v>
      </c>
      <c r="D689" s="27">
        <f>D690</f>
        <v>2770</v>
      </c>
      <c r="E689" s="27">
        <f t="shared" ref="E689:F689" si="460">E690</f>
        <v>2770</v>
      </c>
      <c r="F689" s="43">
        <f t="shared" si="460"/>
        <v>2770</v>
      </c>
    </row>
    <row r="690" spans="1:6" ht="54" x14ac:dyDescent="0.3">
      <c r="A690" s="42" t="s">
        <v>74</v>
      </c>
      <c r="B690" s="6" t="s">
        <v>599</v>
      </c>
      <c r="C690" s="6" t="s">
        <v>75</v>
      </c>
      <c r="D690" s="27">
        <v>2770</v>
      </c>
      <c r="E690" s="27">
        <v>2770</v>
      </c>
      <c r="F690" s="43">
        <v>2770</v>
      </c>
    </row>
    <row r="691" spans="1:6" ht="36" x14ac:dyDescent="0.3">
      <c r="A691" s="42" t="s">
        <v>600</v>
      </c>
      <c r="B691" s="6" t="s">
        <v>601</v>
      </c>
      <c r="C691" s="7"/>
      <c r="D691" s="27">
        <f>D692+D695</f>
        <v>19368.900000000001</v>
      </c>
      <c r="E691" s="27">
        <f t="shared" ref="E691:F691" si="461">E692+E695</f>
        <v>19400.900000000001</v>
      </c>
      <c r="F691" s="43">
        <f t="shared" si="461"/>
        <v>19462.900000000001</v>
      </c>
    </row>
    <row r="692" spans="1:6" ht="144" x14ac:dyDescent="0.3">
      <c r="A692" s="42" t="s">
        <v>602</v>
      </c>
      <c r="B692" s="6" t="s">
        <v>603</v>
      </c>
      <c r="C692" s="7"/>
      <c r="D692" s="27">
        <f>D693</f>
        <v>4266.8999999999996</v>
      </c>
      <c r="E692" s="27">
        <f t="shared" ref="E692:F692" si="462">E693</f>
        <v>4266.8999999999996</v>
      </c>
      <c r="F692" s="43">
        <f t="shared" si="462"/>
        <v>4266.8999999999996</v>
      </c>
    </row>
    <row r="693" spans="1:6" ht="54" x14ac:dyDescent="0.3">
      <c r="A693" s="42" t="s">
        <v>24</v>
      </c>
      <c r="B693" s="6" t="s">
        <v>603</v>
      </c>
      <c r="C693" s="6" t="s">
        <v>25</v>
      </c>
      <c r="D693" s="27">
        <f>D694</f>
        <v>4266.8999999999996</v>
      </c>
      <c r="E693" s="27">
        <f t="shared" ref="E693:F693" si="463">E694</f>
        <v>4266.8999999999996</v>
      </c>
      <c r="F693" s="43">
        <f t="shared" si="463"/>
        <v>4266.8999999999996</v>
      </c>
    </row>
    <row r="694" spans="1:6" ht="18" x14ac:dyDescent="0.3">
      <c r="A694" s="42" t="s">
        <v>26</v>
      </c>
      <c r="B694" s="6" t="s">
        <v>603</v>
      </c>
      <c r="C694" s="6" t="s">
        <v>27</v>
      </c>
      <c r="D694" s="27">
        <v>4266.8999999999996</v>
      </c>
      <c r="E694" s="27">
        <v>4266.8999999999996</v>
      </c>
      <c r="F694" s="43">
        <v>4266.8999999999996</v>
      </c>
    </row>
    <row r="695" spans="1:6" ht="126" x14ac:dyDescent="0.3">
      <c r="A695" s="42" t="s">
        <v>604</v>
      </c>
      <c r="B695" s="6" t="s">
        <v>605</v>
      </c>
      <c r="C695" s="7"/>
      <c r="D695" s="27">
        <f>D696</f>
        <v>15102</v>
      </c>
      <c r="E695" s="27">
        <f t="shared" ref="E695:F695" si="464">E696</f>
        <v>15134</v>
      </c>
      <c r="F695" s="43">
        <f t="shared" si="464"/>
        <v>15196</v>
      </c>
    </row>
    <row r="696" spans="1:6" ht="54" x14ac:dyDescent="0.3">
      <c r="A696" s="42" t="s">
        <v>24</v>
      </c>
      <c r="B696" s="6" t="s">
        <v>605</v>
      </c>
      <c r="C696" s="6" t="s">
        <v>25</v>
      </c>
      <c r="D696" s="27">
        <f>D697</f>
        <v>15102</v>
      </c>
      <c r="E696" s="27">
        <f t="shared" ref="E696:F696" si="465">E697</f>
        <v>15134</v>
      </c>
      <c r="F696" s="43">
        <f t="shared" si="465"/>
        <v>15196</v>
      </c>
    </row>
    <row r="697" spans="1:6" ht="18" x14ac:dyDescent="0.3">
      <c r="A697" s="42" t="s">
        <v>26</v>
      </c>
      <c r="B697" s="6" t="s">
        <v>605</v>
      </c>
      <c r="C697" s="6" t="s">
        <v>27</v>
      </c>
      <c r="D697" s="27">
        <v>15102</v>
      </c>
      <c r="E697" s="27">
        <v>15134</v>
      </c>
      <c r="F697" s="43">
        <v>15196</v>
      </c>
    </row>
    <row r="698" spans="1:6" ht="36" x14ac:dyDescent="0.3">
      <c r="A698" s="42" t="s">
        <v>606</v>
      </c>
      <c r="B698" s="6" t="s">
        <v>607</v>
      </c>
      <c r="C698" s="7"/>
      <c r="D698" s="27">
        <f>D699</f>
        <v>3617</v>
      </c>
      <c r="E698" s="27">
        <f t="shared" ref="E698:F698" si="466">E699</f>
        <v>0</v>
      </c>
      <c r="F698" s="43">
        <f t="shared" si="466"/>
        <v>0</v>
      </c>
    </row>
    <row r="699" spans="1:6" ht="54" x14ac:dyDescent="0.3">
      <c r="A699" s="42" t="s">
        <v>608</v>
      </c>
      <c r="B699" s="6" t="s">
        <v>609</v>
      </c>
      <c r="C699" s="7"/>
      <c r="D699" s="27">
        <f>D700</f>
        <v>3617</v>
      </c>
      <c r="E699" s="27">
        <f t="shared" ref="E699:F699" si="467">E700</f>
        <v>0</v>
      </c>
      <c r="F699" s="43">
        <f t="shared" si="467"/>
        <v>0</v>
      </c>
    </row>
    <row r="700" spans="1:6" ht="54" x14ac:dyDescent="0.3">
      <c r="A700" s="42" t="s">
        <v>24</v>
      </c>
      <c r="B700" s="6" t="s">
        <v>609</v>
      </c>
      <c r="C700" s="6" t="s">
        <v>25</v>
      </c>
      <c r="D700" s="27">
        <f>D701</f>
        <v>3617</v>
      </c>
      <c r="E700" s="27">
        <f t="shared" ref="E700:F700" si="468">E701</f>
        <v>0</v>
      </c>
      <c r="F700" s="43">
        <f t="shared" si="468"/>
        <v>0</v>
      </c>
    </row>
    <row r="701" spans="1:6" ht="18" x14ac:dyDescent="0.3">
      <c r="A701" s="42" t="s">
        <v>26</v>
      </c>
      <c r="B701" s="6" t="s">
        <v>609</v>
      </c>
      <c r="C701" s="6" t="s">
        <v>27</v>
      </c>
      <c r="D701" s="27">
        <v>3617</v>
      </c>
      <c r="E701" s="27">
        <v>0</v>
      </c>
      <c r="F701" s="43">
        <v>0</v>
      </c>
    </row>
    <row r="702" spans="1:6" ht="36" x14ac:dyDescent="0.3">
      <c r="A702" s="42" t="s">
        <v>610</v>
      </c>
      <c r="B702" s="6" t="s">
        <v>611</v>
      </c>
      <c r="C702" s="7"/>
      <c r="D702" s="27">
        <f>D703+D706+D709+D712</f>
        <v>23250</v>
      </c>
      <c r="E702" s="27">
        <f t="shared" ref="E702:F702" si="469">E703+E706+E709+E712</f>
        <v>55718.5</v>
      </c>
      <c r="F702" s="43">
        <f t="shared" si="469"/>
        <v>140220.73000000001</v>
      </c>
    </row>
    <row r="703" spans="1:6" ht="90" x14ac:dyDescent="0.3">
      <c r="A703" s="42" t="s">
        <v>612</v>
      </c>
      <c r="B703" s="6" t="s">
        <v>613</v>
      </c>
      <c r="C703" s="7"/>
      <c r="D703" s="27">
        <f>D704</f>
        <v>0</v>
      </c>
      <c r="E703" s="27">
        <f t="shared" ref="E703:F703" si="470">E704</f>
        <v>39285.5</v>
      </c>
      <c r="F703" s="43">
        <f t="shared" si="470"/>
        <v>9106.73</v>
      </c>
    </row>
    <row r="704" spans="1:6" ht="54" x14ac:dyDescent="0.3">
      <c r="A704" s="42" t="s">
        <v>24</v>
      </c>
      <c r="B704" s="6" t="s">
        <v>613</v>
      </c>
      <c r="C704" s="6" t="s">
        <v>25</v>
      </c>
      <c r="D704" s="27">
        <f>D705</f>
        <v>0</v>
      </c>
      <c r="E704" s="27">
        <f t="shared" ref="E704:F704" si="471">E705</f>
        <v>39285.5</v>
      </c>
      <c r="F704" s="43">
        <f t="shared" si="471"/>
        <v>9106.73</v>
      </c>
    </row>
    <row r="705" spans="1:6" ht="18" x14ac:dyDescent="0.3">
      <c r="A705" s="42" t="s">
        <v>26</v>
      </c>
      <c r="B705" s="6" t="s">
        <v>613</v>
      </c>
      <c r="C705" s="6" t="s">
        <v>27</v>
      </c>
      <c r="D705" s="27">
        <v>0</v>
      </c>
      <c r="E705" s="27">
        <v>39285.5</v>
      </c>
      <c r="F705" s="43">
        <v>9106.73</v>
      </c>
    </row>
    <row r="706" spans="1:6" ht="162" x14ac:dyDescent="0.3">
      <c r="A706" s="42" t="s">
        <v>614</v>
      </c>
      <c r="B706" s="6" t="s">
        <v>615</v>
      </c>
      <c r="C706" s="7"/>
      <c r="D706" s="27">
        <f>D707</f>
        <v>1204</v>
      </c>
      <c r="E706" s="27">
        <f t="shared" ref="E706:F706" si="472">E707</f>
        <v>937</v>
      </c>
      <c r="F706" s="43">
        <f t="shared" si="472"/>
        <v>6804</v>
      </c>
    </row>
    <row r="707" spans="1:6" ht="54" x14ac:dyDescent="0.3">
      <c r="A707" s="42" t="s">
        <v>24</v>
      </c>
      <c r="B707" s="6" t="s">
        <v>615</v>
      </c>
      <c r="C707" s="6" t="s">
        <v>25</v>
      </c>
      <c r="D707" s="27">
        <f>D708</f>
        <v>1204</v>
      </c>
      <c r="E707" s="27">
        <f t="shared" ref="E707:F707" si="473">E708</f>
        <v>937</v>
      </c>
      <c r="F707" s="43">
        <f t="shared" si="473"/>
        <v>6804</v>
      </c>
    </row>
    <row r="708" spans="1:6" ht="18" x14ac:dyDescent="0.3">
      <c r="A708" s="42" t="s">
        <v>26</v>
      </c>
      <c r="B708" s="6" t="s">
        <v>615</v>
      </c>
      <c r="C708" s="6" t="s">
        <v>27</v>
      </c>
      <c r="D708" s="27">
        <v>1204</v>
      </c>
      <c r="E708" s="27">
        <v>937</v>
      </c>
      <c r="F708" s="43">
        <v>6804</v>
      </c>
    </row>
    <row r="709" spans="1:6" ht="54" x14ac:dyDescent="0.3">
      <c r="A709" s="42" t="s">
        <v>616</v>
      </c>
      <c r="B709" s="6" t="s">
        <v>617</v>
      </c>
      <c r="C709" s="7"/>
      <c r="D709" s="27">
        <f>D710</f>
        <v>3222</v>
      </c>
      <c r="E709" s="27">
        <f t="shared" ref="E709:F709" si="474">E710</f>
        <v>15496</v>
      </c>
      <c r="F709" s="43">
        <f t="shared" si="474"/>
        <v>15030</v>
      </c>
    </row>
    <row r="710" spans="1:6" ht="54" x14ac:dyDescent="0.3">
      <c r="A710" s="42" t="s">
        <v>24</v>
      </c>
      <c r="B710" s="6" t="s">
        <v>617</v>
      </c>
      <c r="C710" s="6" t="s">
        <v>25</v>
      </c>
      <c r="D710" s="27">
        <f>D711</f>
        <v>3222</v>
      </c>
      <c r="E710" s="27">
        <f t="shared" ref="E710:F710" si="475">E711</f>
        <v>15496</v>
      </c>
      <c r="F710" s="43">
        <f t="shared" si="475"/>
        <v>15030</v>
      </c>
    </row>
    <row r="711" spans="1:6" ht="18" x14ac:dyDescent="0.3">
      <c r="A711" s="42" t="s">
        <v>26</v>
      </c>
      <c r="B711" s="6" t="s">
        <v>617</v>
      </c>
      <c r="C711" s="6" t="s">
        <v>27</v>
      </c>
      <c r="D711" s="27">
        <v>3222</v>
      </c>
      <c r="E711" s="27">
        <v>15496</v>
      </c>
      <c r="F711" s="43">
        <v>15030</v>
      </c>
    </row>
    <row r="712" spans="1:6" ht="90" x14ac:dyDescent="0.3">
      <c r="A712" s="42" t="s">
        <v>618</v>
      </c>
      <c r="B712" s="6" t="s">
        <v>619</v>
      </c>
      <c r="C712" s="7"/>
      <c r="D712" s="27">
        <f>D713</f>
        <v>18824</v>
      </c>
      <c r="E712" s="27">
        <f t="shared" ref="E712:F712" si="476">E713</f>
        <v>0</v>
      </c>
      <c r="F712" s="43">
        <f t="shared" si="476"/>
        <v>109280</v>
      </c>
    </row>
    <row r="713" spans="1:6" ht="54" x14ac:dyDescent="0.3">
      <c r="A713" s="42" t="s">
        <v>24</v>
      </c>
      <c r="B713" s="6" t="s">
        <v>619</v>
      </c>
      <c r="C713" s="6" t="s">
        <v>25</v>
      </c>
      <c r="D713" s="27">
        <f>D714</f>
        <v>18824</v>
      </c>
      <c r="E713" s="27">
        <f t="shared" ref="E713:F713" si="477">E714</f>
        <v>0</v>
      </c>
      <c r="F713" s="43">
        <f t="shared" si="477"/>
        <v>109280</v>
      </c>
    </row>
    <row r="714" spans="1:6" ht="18.600000000000001" thickBot="1" x14ac:dyDescent="0.35">
      <c r="A714" s="44" t="s">
        <v>26</v>
      </c>
      <c r="B714" s="8" t="s">
        <v>619</v>
      </c>
      <c r="C714" s="8" t="s">
        <v>27</v>
      </c>
      <c r="D714" s="28">
        <v>18824</v>
      </c>
      <c r="E714" s="28">
        <v>0</v>
      </c>
      <c r="F714" s="45">
        <v>109280</v>
      </c>
    </row>
    <row r="715" spans="1:6" ht="35.4" thickBot="1" x14ac:dyDescent="0.35">
      <c r="A715" s="46" t="s">
        <v>620</v>
      </c>
      <c r="B715" s="12" t="s">
        <v>621</v>
      </c>
      <c r="C715" s="12"/>
      <c r="D715" s="29">
        <f>D716+D721</f>
        <v>5809</v>
      </c>
      <c r="E715" s="29">
        <f t="shared" ref="E715:F715" si="478">E716+E721</f>
        <v>5809</v>
      </c>
      <c r="F715" s="47">
        <f t="shared" si="478"/>
        <v>5809</v>
      </c>
    </row>
    <row r="716" spans="1:6" ht="54" x14ac:dyDescent="0.3">
      <c r="A716" s="40" t="s">
        <v>622</v>
      </c>
      <c r="B716" s="11" t="s">
        <v>623</v>
      </c>
      <c r="C716" s="11"/>
      <c r="D716" s="26">
        <f>D717</f>
        <v>1016</v>
      </c>
      <c r="E716" s="26">
        <f t="shared" ref="E716:F716" si="479">E717</f>
        <v>0</v>
      </c>
      <c r="F716" s="41">
        <f t="shared" si="479"/>
        <v>0</v>
      </c>
    </row>
    <row r="717" spans="1:6" ht="72" x14ac:dyDescent="0.3">
      <c r="A717" s="42" t="s">
        <v>624</v>
      </c>
      <c r="B717" s="6" t="s">
        <v>625</v>
      </c>
      <c r="C717" s="7"/>
      <c r="D717" s="27">
        <f>D718</f>
        <v>1016</v>
      </c>
      <c r="E717" s="27">
        <f t="shared" ref="E717:F717" si="480">E718</f>
        <v>0</v>
      </c>
      <c r="F717" s="43">
        <f t="shared" si="480"/>
        <v>0</v>
      </c>
    </row>
    <row r="718" spans="1:6" ht="126" x14ac:dyDescent="0.3">
      <c r="A718" s="42" t="s">
        <v>626</v>
      </c>
      <c r="B718" s="6" t="s">
        <v>627</v>
      </c>
      <c r="C718" s="7"/>
      <c r="D718" s="27">
        <f>D719</f>
        <v>1016</v>
      </c>
      <c r="E718" s="27">
        <f t="shared" ref="E718:F718" si="481">E719</f>
        <v>0</v>
      </c>
      <c r="F718" s="43">
        <f t="shared" si="481"/>
        <v>0</v>
      </c>
    </row>
    <row r="719" spans="1:6" ht="54" x14ac:dyDescent="0.3">
      <c r="A719" s="42" t="s">
        <v>72</v>
      </c>
      <c r="B719" s="6" t="s">
        <v>627</v>
      </c>
      <c r="C719" s="6" t="s">
        <v>73</v>
      </c>
      <c r="D719" s="27">
        <f>D720</f>
        <v>1016</v>
      </c>
      <c r="E719" s="27">
        <f t="shared" ref="E719:F719" si="482">E720</f>
        <v>0</v>
      </c>
      <c r="F719" s="43">
        <f t="shared" si="482"/>
        <v>0</v>
      </c>
    </row>
    <row r="720" spans="1:6" ht="54" x14ac:dyDescent="0.3">
      <c r="A720" s="42" t="s">
        <v>74</v>
      </c>
      <c r="B720" s="6" t="s">
        <v>627</v>
      </c>
      <c r="C720" s="6" t="s">
        <v>75</v>
      </c>
      <c r="D720" s="27">
        <f>1000+16</f>
        <v>1016</v>
      </c>
      <c r="E720" s="27">
        <v>0</v>
      </c>
      <c r="F720" s="43">
        <v>0</v>
      </c>
    </row>
    <row r="721" spans="1:6" ht="36" x14ac:dyDescent="0.3">
      <c r="A721" s="49" t="s">
        <v>628</v>
      </c>
      <c r="B721" s="5" t="s">
        <v>629</v>
      </c>
      <c r="C721" s="5"/>
      <c r="D721" s="31">
        <f>D722+D728</f>
        <v>4793</v>
      </c>
      <c r="E721" s="31">
        <f t="shared" ref="E721:F721" si="483">E722+E728</f>
        <v>5809</v>
      </c>
      <c r="F721" s="50">
        <f t="shared" si="483"/>
        <v>5809</v>
      </c>
    </row>
    <row r="722" spans="1:6" ht="108" x14ac:dyDescent="0.3">
      <c r="A722" s="42" t="s">
        <v>630</v>
      </c>
      <c r="B722" s="6" t="s">
        <v>631</v>
      </c>
      <c r="C722" s="7"/>
      <c r="D722" s="27">
        <f>D723</f>
        <v>3793</v>
      </c>
      <c r="E722" s="27">
        <f t="shared" ref="E722:F722" si="484">E723</f>
        <v>3793</v>
      </c>
      <c r="F722" s="43">
        <f t="shared" si="484"/>
        <v>3793</v>
      </c>
    </row>
    <row r="723" spans="1:6" ht="288" x14ac:dyDescent="0.3">
      <c r="A723" s="42" t="s">
        <v>632</v>
      </c>
      <c r="B723" s="6" t="s">
        <v>633</v>
      </c>
      <c r="C723" s="7"/>
      <c r="D723" s="27">
        <f>D724+D726</f>
        <v>3793</v>
      </c>
      <c r="E723" s="27">
        <f t="shared" ref="E723:F723" si="485">E724+E726</f>
        <v>3793</v>
      </c>
      <c r="F723" s="43">
        <f t="shared" si="485"/>
        <v>3793</v>
      </c>
    </row>
    <row r="724" spans="1:6" ht="108" x14ac:dyDescent="0.3">
      <c r="A724" s="42" t="s">
        <v>68</v>
      </c>
      <c r="B724" s="6" t="s">
        <v>633</v>
      </c>
      <c r="C724" s="6" t="s">
        <v>69</v>
      </c>
      <c r="D724" s="27">
        <f>D725</f>
        <v>3226</v>
      </c>
      <c r="E724" s="27">
        <f t="shared" ref="E724:F724" si="486">E725</f>
        <v>3226</v>
      </c>
      <c r="F724" s="43">
        <f t="shared" si="486"/>
        <v>3226</v>
      </c>
    </row>
    <row r="725" spans="1:6" ht="54" x14ac:dyDescent="0.3">
      <c r="A725" s="42" t="s">
        <v>70</v>
      </c>
      <c r="B725" s="6" t="s">
        <v>633</v>
      </c>
      <c r="C725" s="6" t="s">
        <v>71</v>
      </c>
      <c r="D725" s="27">
        <v>3226</v>
      </c>
      <c r="E725" s="27">
        <v>3226</v>
      </c>
      <c r="F725" s="43">
        <v>3226</v>
      </c>
    </row>
    <row r="726" spans="1:6" ht="54" x14ac:dyDescent="0.3">
      <c r="A726" s="42" t="s">
        <v>72</v>
      </c>
      <c r="B726" s="6" t="s">
        <v>633</v>
      </c>
      <c r="C726" s="6" t="s">
        <v>73</v>
      </c>
      <c r="D726" s="27">
        <f>D727</f>
        <v>567</v>
      </c>
      <c r="E726" s="27">
        <f t="shared" ref="E726:F726" si="487">E727</f>
        <v>567</v>
      </c>
      <c r="F726" s="43">
        <f t="shared" si="487"/>
        <v>567</v>
      </c>
    </row>
    <row r="727" spans="1:6" ht="54" x14ac:dyDescent="0.3">
      <c r="A727" s="42" t="s">
        <v>74</v>
      </c>
      <c r="B727" s="6" t="s">
        <v>633</v>
      </c>
      <c r="C727" s="6" t="s">
        <v>75</v>
      </c>
      <c r="D727" s="27">
        <v>567</v>
      </c>
      <c r="E727" s="27">
        <v>567</v>
      </c>
      <c r="F727" s="43">
        <v>567</v>
      </c>
    </row>
    <row r="728" spans="1:6" ht="90" x14ac:dyDescent="0.3">
      <c r="A728" s="42" t="s">
        <v>634</v>
      </c>
      <c r="B728" s="6" t="s">
        <v>635</v>
      </c>
      <c r="C728" s="7"/>
      <c r="D728" s="27">
        <f>D729</f>
        <v>1000</v>
      </c>
      <c r="E728" s="27">
        <f t="shared" ref="E728:F728" si="488">E729</f>
        <v>2016</v>
      </c>
      <c r="F728" s="43">
        <f t="shared" si="488"/>
        <v>2016</v>
      </c>
    </row>
    <row r="729" spans="1:6" ht="54" x14ac:dyDescent="0.3">
      <c r="A729" s="42" t="s">
        <v>636</v>
      </c>
      <c r="B729" s="6" t="s">
        <v>637</v>
      </c>
      <c r="C729" s="7"/>
      <c r="D729" s="27">
        <f>D730</f>
        <v>1000</v>
      </c>
      <c r="E729" s="27">
        <f t="shared" ref="E729:F729" si="489">E730</f>
        <v>2016</v>
      </c>
      <c r="F729" s="43">
        <f t="shared" si="489"/>
        <v>2016</v>
      </c>
    </row>
    <row r="730" spans="1:6" ht="54" x14ac:dyDescent="0.3">
      <c r="A730" s="42" t="s">
        <v>72</v>
      </c>
      <c r="B730" s="6" t="s">
        <v>637</v>
      </c>
      <c r="C730" s="6" t="s">
        <v>73</v>
      </c>
      <c r="D730" s="27">
        <f>D731</f>
        <v>1000</v>
      </c>
      <c r="E730" s="27">
        <f t="shared" ref="E730:F730" si="490">E731</f>
        <v>2016</v>
      </c>
      <c r="F730" s="43">
        <f t="shared" si="490"/>
        <v>2016</v>
      </c>
    </row>
    <row r="731" spans="1:6" ht="54.6" thickBot="1" x14ac:dyDescent="0.35">
      <c r="A731" s="44" t="s">
        <v>74</v>
      </c>
      <c r="B731" s="8" t="s">
        <v>637</v>
      </c>
      <c r="C731" s="8" t="s">
        <v>75</v>
      </c>
      <c r="D731" s="28">
        <v>1000</v>
      </c>
      <c r="E731" s="28">
        <v>2016</v>
      </c>
      <c r="F731" s="45">
        <v>2016</v>
      </c>
    </row>
    <row r="732" spans="1:6" ht="52.8" thickBot="1" x14ac:dyDescent="0.35">
      <c r="A732" s="46" t="s">
        <v>638</v>
      </c>
      <c r="B732" s="12" t="s">
        <v>639</v>
      </c>
      <c r="C732" s="12"/>
      <c r="D732" s="29">
        <f>D733+D769+D779</f>
        <v>997113.29999999993</v>
      </c>
      <c r="E732" s="29">
        <f>E733+E769+E779</f>
        <v>532115</v>
      </c>
      <c r="F732" s="47">
        <f>F733+F769+F779</f>
        <v>747985.1</v>
      </c>
    </row>
    <row r="733" spans="1:6" ht="36" x14ac:dyDescent="0.3">
      <c r="A733" s="40" t="s">
        <v>640</v>
      </c>
      <c r="B733" s="11" t="s">
        <v>641</v>
      </c>
      <c r="C733" s="11"/>
      <c r="D733" s="26">
        <f>D734+D741</f>
        <v>417927.7</v>
      </c>
      <c r="E733" s="26">
        <f t="shared" ref="E733:F733" si="491">E734+E741</f>
        <v>164435.9</v>
      </c>
      <c r="F733" s="41">
        <f t="shared" si="491"/>
        <v>263209.5</v>
      </c>
    </row>
    <row r="734" spans="1:6" ht="72" x14ac:dyDescent="0.3">
      <c r="A734" s="42" t="s">
        <v>642</v>
      </c>
      <c r="B734" s="6" t="s">
        <v>643</v>
      </c>
      <c r="C734" s="7"/>
      <c r="D734" s="27">
        <f>D735+D738</f>
        <v>36979</v>
      </c>
      <c r="E734" s="27">
        <f t="shared" ref="E734:F734" si="492">E735+E738</f>
        <v>5000</v>
      </c>
      <c r="F734" s="43">
        <f t="shared" si="492"/>
        <v>5000</v>
      </c>
    </row>
    <row r="735" spans="1:6" ht="36" x14ac:dyDescent="0.3">
      <c r="A735" s="42" t="s">
        <v>644</v>
      </c>
      <c r="B735" s="6" t="s">
        <v>645</v>
      </c>
      <c r="C735" s="7"/>
      <c r="D735" s="27">
        <f>D736</f>
        <v>5000</v>
      </c>
      <c r="E735" s="27">
        <f t="shared" ref="E735:F735" si="493">E736</f>
        <v>5000</v>
      </c>
      <c r="F735" s="43">
        <f t="shared" si="493"/>
        <v>5000</v>
      </c>
    </row>
    <row r="736" spans="1:6" ht="54" x14ac:dyDescent="0.3">
      <c r="A736" s="42" t="s">
        <v>72</v>
      </c>
      <c r="B736" s="6" t="s">
        <v>645</v>
      </c>
      <c r="C736" s="6" t="s">
        <v>73</v>
      </c>
      <c r="D736" s="27">
        <f>D737</f>
        <v>5000</v>
      </c>
      <c r="E736" s="27">
        <f t="shared" ref="E736:F736" si="494">E737</f>
        <v>5000</v>
      </c>
      <c r="F736" s="43">
        <f t="shared" si="494"/>
        <v>5000</v>
      </c>
    </row>
    <row r="737" spans="1:6" ht="54" x14ac:dyDescent="0.3">
      <c r="A737" s="42" t="s">
        <v>74</v>
      </c>
      <c r="B737" s="6" t="s">
        <v>645</v>
      </c>
      <c r="C737" s="6" t="s">
        <v>75</v>
      </c>
      <c r="D737" s="27">
        <v>5000</v>
      </c>
      <c r="E737" s="27">
        <v>5000</v>
      </c>
      <c r="F737" s="43">
        <v>5000</v>
      </c>
    </row>
    <row r="738" spans="1:6" ht="54" x14ac:dyDescent="0.3">
      <c r="A738" s="42" t="s">
        <v>646</v>
      </c>
      <c r="B738" s="6" t="s">
        <v>647</v>
      </c>
      <c r="C738" s="7"/>
      <c r="D738" s="27">
        <f>D739</f>
        <v>31979</v>
      </c>
      <c r="E738" s="27">
        <f t="shared" ref="E738:F738" si="495">E739</f>
        <v>0</v>
      </c>
      <c r="F738" s="43">
        <f t="shared" si="495"/>
        <v>0</v>
      </c>
    </row>
    <row r="739" spans="1:6" ht="54" x14ac:dyDescent="0.3">
      <c r="A739" s="42" t="s">
        <v>24</v>
      </c>
      <c r="B739" s="6" t="s">
        <v>647</v>
      </c>
      <c r="C739" s="6" t="s">
        <v>25</v>
      </c>
      <c r="D739" s="27">
        <f>D740</f>
        <v>31979</v>
      </c>
      <c r="E739" s="27">
        <f t="shared" ref="E739:F739" si="496">E740</f>
        <v>0</v>
      </c>
      <c r="F739" s="43">
        <f t="shared" si="496"/>
        <v>0</v>
      </c>
    </row>
    <row r="740" spans="1:6" ht="18" x14ac:dyDescent="0.3">
      <c r="A740" s="42" t="s">
        <v>101</v>
      </c>
      <c r="B740" s="6" t="s">
        <v>647</v>
      </c>
      <c r="C740" s="6" t="s">
        <v>102</v>
      </c>
      <c r="D740" s="27">
        <v>31979</v>
      </c>
      <c r="E740" s="27">
        <v>0</v>
      </c>
      <c r="F740" s="43">
        <v>0</v>
      </c>
    </row>
    <row r="741" spans="1:6" ht="36" x14ac:dyDescent="0.3">
      <c r="A741" s="42" t="s">
        <v>648</v>
      </c>
      <c r="B741" s="6" t="s">
        <v>649</v>
      </c>
      <c r="C741" s="7"/>
      <c r="D741" s="27">
        <f>D742+D748+D751+D754+D757+D760+D763+D766+D745</f>
        <v>380948.7</v>
      </c>
      <c r="E741" s="27">
        <f>E742+E748+E751+E754+E757+E760+E763+E766+E745</f>
        <v>159435.9</v>
      </c>
      <c r="F741" s="43">
        <f>F742+F748+F751+F754+F757+F760+F763+F766+F745</f>
        <v>258209.5</v>
      </c>
    </row>
    <row r="742" spans="1:6" ht="72" x14ac:dyDescent="0.3">
      <c r="A742" s="42" t="s">
        <v>650</v>
      </c>
      <c r="B742" s="6" t="s">
        <v>651</v>
      </c>
      <c r="C742" s="7"/>
      <c r="D742" s="27">
        <f>D743</f>
        <v>0</v>
      </c>
      <c r="E742" s="27">
        <f t="shared" ref="E742:F742" si="497">E743</f>
        <v>0</v>
      </c>
      <c r="F742" s="43">
        <f t="shared" si="497"/>
        <v>216663.4</v>
      </c>
    </row>
    <row r="743" spans="1:6" ht="54" x14ac:dyDescent="0.3">
      <c r="A743" s="42" t="s">
        <v>72</v>
      </c>
      <c r="B743" s="6" t="s">
        <v>651</v>
      </c>
      <c r="C743" s="6" t="s">
        <v>73</v>
      </c>
      <c r="D743" s="27">
        <f>D744</f>
        <v>0</v>
      </c>
      <c r="E743" s="27">
        <f t="shared" ref="E743:F743" si="498">E744</f>
        <v>0</v>
      </c>
      <c r="F743" s="43">
        <f t="shared" si="498"/>
        <v>216663.4</v>
      </c>
    </row>
    <row r="744" spans="1:6" ht="54" x14ac:dyDescent="0.3">
      <c r="A744" s="42" t="s">
        <v>74</v>
      </c>
      <c r="B744" s="6" t="s">
        <v>651</v>
      </c>
      <c r="C744" s="6" t="s">
        <v>75</v>
      </c>
      <c r="D744" s="27">
        <v>0</v>
      </c>
      <c r="E744" s="27">
        <v>0</v>
      </c>
      <c r="F744" s="43">
        <v>216663.4</v>
      </c>
    </row>
    <row r="745" spans="1:6" ht="90" x14ac:dyDescent="0.3">
      <c r="A745" s="57" t="s">
        <v>756</v>
      </c>
      <c r="B745" s="6" t="s">
        <v>758</v>
      </c>
      <c r="C745" s="6"/>
      <c r="D745" s="30">
        <f>D746</f>
        <v>180147</v>
      </c>
      <c r="E745" s="30">
        <f t="shared" ref="E745:F746" si="499">E746</f>
        <v>91226.7</v>
      </c>
      <c r="F745" s="58">
        <f t="shared" si="499"/>
        <v>0</v>
      </c>
    </row>
    <row r="746" spans="1:6" ht="54" x14ac:dyDescent="0.3">
      <c r="A746" s="57" t="s">
        <v>24</v>
      </c>
      <c r="B746" s="6" t="s">
        <v>758</v>
      </c>
      <c r="C746" s="6" t="s">
        <v>25</v>
      </c>
      <c r="D746" s="30">
        <f>D747</f>
        <v>180147</v>
      </c>
      <c r="E746" s="30">
        <f t="shared" si="499"/>
        <v>91226.7</v>
      </c>
      <c r="F746" s="58">
        <f t="shared" si="499"/>
        <v>0</v>
      </c>
    </row>
    <row r="747" spans="1:6" ht="18" x14ac:dyDescent="0.3">
      <c r="A747" s="57" t="s">
        <v>757</v>
      </c>
      <c r="B747" s="6" t="s">
        <v>758</v>
      </c>
      <c r="C747" s="6" t="s">
        <v>27</v>
      </c>
      <c r="D747" s="30">
        <v>180147</v>
      </c>
      <c r="E747" s="27">
        <v>91226.7</v>
      </c>
      <c r="F747" s="58">
        <v>0</v>
      </c>
    </row>
    <row r="748" spans="1:6" ht="36" x14ac:dyDescent="0.3">
      <c r="A748" s="42" t="s">
        <v>652</v>
      </c>
      <c r="B748" s="6" t="s">
        <v>653</v>
      </c>
      <c r="C748" s="7"/>
      <c r="D748" s="27">
        <f>D749</f>
        <v>20000</v>
      </c>
      <c r="E748" s="27">
        <f t="shared" ref="E748:F748" si="500">E749</f>
        <v>10000</v>
      </c>
      <c r="F748" s="43">
        <f t="shared" si="500"/>
        <v>0</v>
      </c>
    </row>
    <row r="749" spans="1:6" ht="54" x14ac:dyDescent="0.3">
      <c r="A749" s="42" t="s">
        <v>24</v>
      </c>
      <c r="B749" s="6" t="s">
        <v>653</v>
      </c>
      <c r="C749" s="6" t="s">
        <v>25</v>
      </c>
      <c r="D749" s="27">
        <f>D750</f>
        <v>20000</v>
      </c>
      <c r="E749" s="27">
        <f t="shared" ref="E749:F749" si="501">E750</f>
        <v>10000</v>
      </c>
      <c r="F749" s="43">
        <f t="shared" si="501"/>
        <v>0</v>
      </c>
    </row>
    <row r="750" spans="1:6" ht="18" x14ac:dyDescent="0.3">
      <c r="A750" s="42" t="s">
        <v>101</v>
      </c>
      <c r="B750" s="6" t="s">
        <v>653</v>
      </c>
      <c r="C750" s="6" t="s">
        <v>102</v>
      </c>
      <c r="D750" s="27">
        <v>20000</v>
      </c>
      <c r="E750" s="27">
        <v>10000</v>
      </c>
      <c r="F750" s="43">
        <v>0</v>
      </c>
    </row>
    <row r="751" spans="1:6" ht="18" x14ac:dyDescent="0.3">
      <c r="A751" s="42" t="s">
        <v>654</v>
      </c>
      <c r="B751" s="6" t="s">
        <v>655</v>
      </c>
      <c r="C751" s="7"/>
      <c r="D751" s="27">
        <f>D752</f>
        <v>15829.1</v>
      </c>
      <c r="E751" s="27">
        <f t="shared" ref="E751:F751" si="502">E752</f>
        <v>7640.3</v>
      </c>
      <c r="F751" s="43">
        <f t="shared" si="502"/>
        <v>3169.1</v>
      </c>
    </row>
    <row r="752" spans="1:6" ht="54" x14ac:dyDescent="0.3">
      <c r="A752" s="42" t="s">
        <v>72</v>
      </c>
      <c r="B752" s="6" t="s">
        <v>655</v>
      </c>
      <c r="C752" s="6">
        <v>200</v>
      </c>
      <c r="D752" s="27">
        <f>D753</f>
        <v>15829.1</v>
      </c>
      <c r="E752" s="27">
        <f t="shared" ref="E752:F752" si="503">E753</f>
        <v>7640.3</v>
      </c>
      <c r="F752" s="43">
        <f t="shared" si="503"/>
        <v>3169.1</v>
      </c>
    </row>
    <row r="753" spans="1:6" ht="54" x14ac:dyDescent="0.3">
      <c r="A753" s="42" t="s">
        <v>74</v>
      </c>
      <c r="B753" s="6" t="s">
        <v>655</v>
      </c>
      <c r="C753" s="6">
        <v>240</v>
      </c>
      <c r="D753" s="27">
        <v>15829.1</v>
      </c>
      <c r="E753" s="27">
        <v>7640.3</v>
      </c>
      <c r="F753" s="43">
        <v>3169.1</v>
      </c>
    </row>
    <row r="754" spans="1:6" ht="72" x14ac:dyDescent="0.3">
      <c r="A754" s="42" t="s">
        <v>656</v>
      </c>
      <c r="B754" s="6" t="s">
        <v>657</v>
      </c>
      <c r="C754" s="7"/>
      <c r="D754" s="27">
        <f>D755</f>
        <v>700</v>
      </c>
      <c r="E754" s="27">
        <f t="shared" ref="E754:F754" si="504">E755</f>
        <v>700</v>
      </c>
      <c r="F754" s="43">
        <f t="shared" si="504"/>
        <v>700</v>
      </c>
    </row>
    <row r="755" spans="1:6" ht="54" x14ac:dyDescent="0.3">
      <c r="A755" s="42" t="s">
        <v>72</v>
      </c>
      <c r="B755" s="6" t="s">
        <v>657</v>
      </c>
      <c r="C755" s="6" t="s">
        <v>73</v>
      </c>
      <c r="D755" s="27">
        <f>D756</f>
        <v>700</v>
      </c>
      <c r="E755" s="27">
        <f t="shared" ref="E755:F755" si="505">E756</f>
        <v>700</v>
      </c>
      <c r="F755" s="43">
        <f t="shared" si="505"/>
        <v>700</v>
      </c>
    </row>
    <row r="756" spans="1:6" ht="54" x14ac:dyDescent="0.3">
      <c r="A756" s="42" t="s">
        <v>74</v>
      </c>
      <c r="B756" s="6" t="s">
        <v>657</v>
      </c>
      <c r="C756" s="6" t="s">
        <v>75</v>
      </c>
      <c r="D756" s="27">
        <v>700</v>
      </c>
      <c r="E756" s="27">
        <v>700</v>
      </c>
      <c r="F756" s="43">
        <v>700</v>
      </c>
    </row>
    <row r="757" spans="1:6" ht="54" x14ac:dyDescent="0.3">
      <c r="A757" s="42" t="s">
        <v>658</v>
      </c>
      <c r="B757" s="6" t="s">
        <v>659</v>
      </c>
      <c r="C757" s="7"/>
      <c r="D757" s="27">
        <f>D758</f>
        <v>0</v>
      </c>
      <c r="E757" s="27">
        <f t="shared" ref="E757:F757" si="506">E758</f>
        <v>195</v>
      </c>
      <c r="F757" s="43">
        <f t="shared" si="506"/>
        <v>0</v>
      </c>
    </row>
    <row r="758" spans="1:6" ht="54" x14ac:dyDescent="0.3">
      <c r="A758" s="42" t="s">
        <v>24</v>
      </c>
      <c r="B758" s="6" t="s">
        <v>659</v>
      </c>
      <c r="C758" s="6" t="s">
        <v>25</v>
      </c>
      <c r="D758" s="27">
        <f>D759</f>
        <v>0</v>
      </c>
      <c r="E758" s="27">
        <f t="shared" ref="E758:F758" si="507">E759</f>
        <v>195</v>
      </c>
      <c r="F758" s="43">
        <f t="shared" si="507"/>
        <v>0</v>
      </c>
    </row>
    <row r="759" spans="1:6" ht="18" x14ac:dyDescent="0.3">
      <c r="A759" s="42" t="s">
        <v>101</v>
      </c>
      <c r="B759" s="6" t="s">
        <v>659</v>
      </c>
      <c r="C759" s="6" t="s">
        <v>102</v>
      </c>
      <c r="D759" s="27">
        <v>0</v>
      </c>
      <c r="E759" s="27">
        <v>195</v>
      </c>
      <c r="F759" s="43">
        <v>0</v>
      </c>
    </row>
    <row r="760" spans="1:6" ht="72" x14ac:dyDescent="0.3">
      <c r="A760" s="42" t="s">
        <v>660</v>
      </c>
      <c r="B760" s="6" t="s">
        <v>661</v>
      </c>
      <c r="C760" s="7"/>
      <c r="D760" s="27">
        <f>D761</f>
        <v>72311.899999999994</v>
      </c>
      <c r="E760" s="27">
        <f t="shared" ref="E760:F760" si="508">E761</f>
        <v>9819.4</v>
      </c>
      <c r="F760" s="43">
        <f t="shared" si="508"/>
        <v>15866.1</v>
      </c>
    </row>
    <row r="761" spans="1:6" ht="54" x14ac:dyDescent="0.3">
      <c r="A761" s="42" t="s">
        <v>72</v>
      </c>
      <c r="B761" s="6" t="s">
        <v>661</v>
      </c>
      <c r="C761" s="6" t="s">
        <v>73</v>
      </c>
      <c r="D761" s="27">
        <f>D762</f>
        <v>72311.899999999994</v>
      </c>
      <c r="E761" s="27">
        <f t="shared" ref="E761:F761" si="509">E762</f>
        <v>9819.4</v>
      </c>
      <c r="F761" s="43">
        <f t="shared" si="509"/>
        <v>15866.1</v>
      </c>
    </row>
    <row r="762" spans="1:6" ht="54" x14ac:dyDescent="0.3">
      <c r="A762" s="42" t="s">
        <v>74</v>
      </c>
      <c r="B762" s="6" t="s">
        <v>661</v>
      </c>
      <c r="C762" s="6" t="s">
        <v>75</v>
      </c>
      <c r="D762" s="27">
        <v>72311.899999999994</v>
      </c>
      <c r="E762" s="27">
        <v>9819.4</v>
      </c>
      <c r="F762" s="43">
        <v>15866.1</v>
      </c>
    </row>
    <row r="763" spans="1:6" ht="72" x14ac:dyDescent="0.3">
      <c r="A763" s="42" t="s">
        <v>662</v>
      </c>
      <c r="B763" s="6" t="s">
        <v>663</v>
      </c>
      <c r="C763" s="7"/>
      <c r="D763" s="27">
        <f>D764</f>
        <v>79960.7</v>
      </c>
      <c r="E763" s="27">
        <f t="shared" ref="E763:F763" si="510">E764</f>
        <v>39854.5</v>
      </c>
      <c r="F763" s="43">
        <f t="shared" si="510"/>
        <v>21810.9</v>
      </c>
    </row>
    <row r="764" spans="1:6" ht="54" x14ac:dyDescent="0.3">
      <c r="A764" s="42" t="s">
        <v>72</v>
      </c>
      <c r="B764" s="6" t="s">
        <v>663</v>
      </c>
      <c r="C764" s="6" t="s">
        <v>73</v>
      </c>
      <c r="D764" s="27">
        <f>D765</f>
        <v>79960.7</v>
      </c>
      <c r="E764" s="27">
        <f t="shared" ref="E764:F764" si="511">E765</f>
        <v>39854.5</v>
      </c>
      <c r="F764" s="43">
        <f t="shared" si="511"/>
        <v>21810.9</v>
      </c>
    </row>
    <row r="765" spans="1:6" ht="54" x14ac:dyDescent="0.3">
      <c r="A765" s="42" t="s">
        <v>74</v>
      </c>
      <c r="B765" s="6" t="s">
        <v>663</v>
      </c>
      <c r="C765" s="6" t="s">
        <v>75</v>
      </c>
      <c r="D765" s="27">
        <v>79960.7</v>
      </c>
      <c r="E765" s="27">
        <v>39854.5</v>
      </c>
      <c r="F765" s="43">
        <v>21810.9</v>
      </c>
    </row>
    <row r="766" spans="1:6" ht="54" x14ac:dyDescent="0.3">
      <c r="A766" s="42" t="s">
        <v>749</v>
      </c>
      <c r="B766" s="6" t="s">
        <v>750</v>
      </c>
      <c r="C766" s="6"/>
      <c r="D766" s="30">
        <f>D767</f>
        <v>12000</v>
      </c>
      <c r="E766" s="30">
        <f t="shared" ref="E766:F766" si="512">E767</f>
        <v>0</v>
      </c>
      <c r="F766" s="48">
        <f t="shared" si="512"/>
        <v>0</v>
      </c>
    </row>
    <row r="767" spans="1:6" ht="54" x14ac:dyDescent="0.3">
      <c r="A767" s="42" t="s">
        <v>24</v>
      </c>
      <c r="B767" s="6" t="s">
        <v>750</v>
      </c>
      <c r="C767" s="6">
        <v>600</v>
      </c>
      <c r="D767" s="30">
        <f>D768</f>
        <v>12000</v>
      </c>
      <c r="E767" s="30">
        <f t="shared" ref="E767:F767" si="513">E768</f>
        <v>0</v>
      </c>
      <c r="F767" s="48">
        <f t="shared" si="513"/>
        <v>0</v>
      </c>
    </row>
    <row r="768" spans="1:6" ht="18" x14ac:dyDescent="0.3">
      <c r="A768" s="42" t="s">
        <v>26</v>
      </c>
      <c r="B768" s="6" t="s">
        <v>750</v>
      </c>
      <c r="C768" s="6">
        <v>610</v>
      </c>
      <c r="D768" s="30">
        <v>12000</v>
      </c>
      <c r="E768" s="30">
        <v>0</v>
      </c>
      <c r="F768" s="43">
        <v>0</v>
      </c>
    </row>
    <row r="769" spans="1:6" ht="36" x14ac:dyDescent="0.3">
      <c r="A769" s="49" t="s">
        <v>664</v>
      </c>
      <c r="B769" s="5" t="s">
        <v>665</v>
      </c>
      <c r="C769" s="5"/>
      <c r="D769" s="31">
        <f>D770</f>
        <v>545021.69999999995</v>
      </c>
      <c r="E769" s="31">
        <f t="shared" ref="E769:F769" si="514">E770</f>
        <v>362390.8</v>
      </c>
      <c r="F769" s="50">
        <f t="shared" si="514"/>
        <v>484775.6</v>
      </c>
    </row>
    <row r="770" spans="1:6" ht="72" x14ac:dyDescent="0.3">
      <c r="A770" s="42" t="s">
        <v>666</v>
      </c>
      <c r="B770" s="6" t="s">
        <v>667</v>
      </c>
      <c r="C770" s="7"/>
      <c r="D770" s="27">
        <f>D771+D776</f>
        <v>545021.69999999995</v>
      </c>
      <c r="E770" s="27">
        <f t="shared" ref="E770:F770" si="515">E771+E776</f>
        <v>362390.8</v>
      </c>
      <c r="F770" s="43">
        <f t="shared" si="515"/>
        <v>484775.6</v>
      </c>
    </row>
    <row r="771" spans="1:6" ht="36" x14ac:dyDescent="0.3">
      <c r="A771" s="42" t="s">
        <v>668</v>
      </c>
      <c r="B771" s="6" t="s">
        <v>669</v>
      </c>
      <c r="C771" s="7"/>
      <c r="D771" s="27">
        <f>D772+D774</f>
        <v>510021.7</v>
      </c>
      <c r="E771" s="27">
        <f t="shared" ref="E771:F771" si="516">E772+E774</f>
        <v>327390.8</v>
      </c>
      <c r="F771" s="43">
        <f t="shared" si="516"/>
        <v>444775.6</v>
      </c>
    </row>
    <row r="772" spans="1:6" ht="54" x14ac:dyDescent="0.3">
      <c r="A772" s="42" t="s">
        <v>72</v>
      </c>
      <c r="B772" s="6" t="s">
        <v>669</v>
      </c>
      <c r="C772" s="6" t="s">
        <v>73</v>
      </c>
      <c r="D772" s="27">
        <f>D773</f>
        <v>115000</v>
      </c>
      <c r="E772" s="27">
        <f t="shared" ref="E772:F772" si="517">E773</f>
        <v>120000</v>
      </c>
      <c r="F772" s="43">
        <f t="shared" si="517"/>
        <v>120000</v>
      </c>
    </row>
    <row r="773" spans="1:6" ht="54" x14ac:dyDescent="0.3">
      <c r="A773" s="42" t="s">
        <v>74</v>
      </c>
      <c r="B773" s="6" t="s">
        <v>669</v>
      </c>
      <c r="C773" s="6" t="s">
        <v>75</v>
      </c>
      <c r="D773" s="27">
        <v>115000</v>
      </c>
      <c r="E773" s="27">
        <v>120000</v>
      </c>
      <c r="F773" s="43">
        <v>120000</v>
      </c>
    </row>
    <row r="774" spans="1:6" ht="54" x14ac:dyDescent="0.3">
      <c r="A774" s="42" t="s">
        <v>24</v>
      </c>
      <c r="B774" s="6" t="s">
        <v>669</v>
      </c>
      <c r="C774" s="6" t="s">
        <v>25</v>
      </c>
      <c r="D774" s="27">
        <f>D775</f>
        <v>395021.7</v>
      </c>
      <c r="E774" s="27">
        <f>E775</f>
        <v>207390.8</v>
      </c>
      <c r="F774" s="43">
        <f>F775</f>
        <v>324775.59999999998</v>
      </c>
    </row>
    <row r="775" spans="1:6" ht="18" x14ac:dyDescent="0.3">
      <c r="A775" s="42" t="s">
        <v>26</v>
      </c>
      <c r="B775" s="6" t="s">
        <v>669</v>
      </c>
      <c r="C775" s="6" t="s">
        <v>27</v>
      </c>
      <c r="D775" s="27">
        <f>307021.7-12000+100000</f>
        <v>395021.7</v>
      </c>
      <c r="E775" s="27">
        <v>207390.8</v>
      </c>
      <c r="F775" s="43">
        <v>324775.59999999998</v>
      </c>
    </row>
    <row r="776" spans="1:6" ht="72" x14ac:dyDescent="0.3">
      <c r="A776" s="42" t="s">
        <v>670</v>
      </c>
      <c r="B776" s="6" t="s">
        <v>671</v>
      </c>
      <c r="C776" s="7"/>
      <c r="D776" s="27">
        <f>D777</f>
        <v>35000</v>
      </c>
      <c r="E776" s="27">
        <f t="shared" ref="E776:F776" si="518">E777</f>
        <v>35000</v>
      </c>
      <c r="F776" s="43">
        <f t="shared" si="518"/>
        <v>40000</v>
      </c>
    </row>
    <row r="777" spans="1:6" ht="54" x14ac:dyDescent="0.3">
      <c r="A777" s="42" t="s">
        <v>24</v>
      </c>
      <c r="B777" s="6" t="s">
        <v>671</v>
      </c>
      <c r="C777" s="6" t="s">
        <v>25</v>
      </c>
      <c r="D777" s="27">
        <f>D778</f>
        <v>35000</v>
      </c>
      <c r="E777" s="27">
        <f t="shared" ref="E777:F777" si="519">E778</f>
        <v>35000</v>
      </c>
      <c r="F777" s="43">
        <f t="shared" si="519"/>
        <v>40000</v>
      </c>
    </row>
    <row r="778" spans="1:6" ht="18" x14ac:dyDescent="0.3">
      <c r="A778" s="42" t="s">
        <v>26</v>
      </c>
      <c r="B778" s="6" t="s">
        <v>671</v>
      </c>
      <c r="C778" s="6" t="s">
        <v>27</v>
      </c>
      <c r="D778" s="27">
        <v>35000</v>
      </c>
      <c r="E778" s="27">
        <v>35000</v>
      </c>
      <c r="F778" s="43">
        <v>40000</v>
      </c>
    </row>
    <row r="779" spans="1:6" ht="54" x14ac:dyDescent="0.3">
      <c r="A779" s="49" t="s">
        <v>672</v>
      </c>
      <c r="B779" s="5" t="s">
        <v>673</v>
      </c>
      <c r="C779" s="5"/>
      <c r="D779" s="31">
        <f>D780</f>
        <v>34163.9</v>
      </c>
      <c r="E779" s="31">
        <f t="shared" ref="E779:F779" si="520">E780</f>
        <v>5288.3</v>
      </c>
      <c r="F779" s="68">
        <f t="shared" si="520"/>
        <v>0</v>
      </c>
    </row>
    <row r="780" spans="1:6" ht="54" x14ac:dyDescent="0.3">
      <c r="A780" s="42" t="s">
        <v>674</v>
      </c>
      <c r="B780" s="6" t="s">
        <v>675</v>
      </c>
      <c r="C780" s="7"/>
      <c r="D780" s="27">
        <f>D781</f>
        <v>34163.9</v>
      </c>
      <c r="E780" s="27">
        <f t="shared" ref="E780:F780" si="521">E781</f>
        <v>5288.3</v>
      </c>
      <c r="F780" s="43">
        <f t="shared" si="521"/>
        <v>0</v>
      </c>
    </row>
    <row r="781" spans="1:6" ht="36" x14ac:dyDescent="0.3">
      <c r="A781" s="42" t="s">
        <v>676</v>
      </c>
      <c r="B781" s="6" t="s">
        <v>677</v>
      </c>
      <c r="C781" s="7"/>
      <c r="D781" s="27">
        <f>D782</f>
        <v>34163.9</v>
      </c>
      <c r="E781" s="27">
        <f>E782</f>
        <v>5288.3</v>
      </c>
      <c r="F781" s="43">
        <f>F782</f>
        <v>0</v>
      </c>
    </row>
    <row r="782" spans="1:6" ht="18" x14ac:dyDescent="0.3">
      <c r="A782" s="42" t="s">
        <v>88</v>
      </c>
      <c r="B782" s="6" t="s">
        <v>677</v>
      </c>
      <c r="C782" s="6" t="s">
        <v>89</v>
      </c>
      <c r="D782" s="27">
        <f>D783</f>
        <v>34163.9</v>
      </c>
      <c r="E782" s="27">
        <f t="shared" ref="E782:F782" si="522">E783</f>
        <v>5288.3</v>
      </c>
      <c r="F782" s="43">
        <f t="shared" si="522"/>
        <v>0</v>
      </c>
    </row>
    <row r="783" spans="1:6" ht="90.6" thickBot="1" x14ac:dyDescent="0.35">
      <c r="A783" s="44" t="s">
        <v>430</v>
      </c>
      <c r="B783" s="8" t="s">
        <v>677</v>
      </c>
      <c r="C783" s="8" t="s">
        <v>431</v>
      </c>
      <c r="D783" s="28">
        <v>34163.9</v>
      </c>
      <c r="E783" s="28">
        <v>5288.3</v>
      </c>
      <c r="F783" s="45">
        <v>0</v>
      </c>
    </row>
    <row r="784" spans="1:6" ht="52.8" thickBot="1" x14ac:dyDescent="0.35">
      <c r="A784" s="46" t="s">
        <v>678</v>
      </c>
      <c r="B784" s="12" t="s">
        <v>679</v>
      </c>
      <c r="C784" s="12"/>
      <c r="D784" s="29">
        <f>D785+D797</f>
        <v>455732.19999999995</v>
      </c>
      <c r="E784" s="29">
        <f t="shared" ref="E784:F784" si="523">E785+E797</f>
        <v>458790.2</v>
      </c>
      <c r="F784" s="47">
        <f t="shared" si="523"/>
        <v>175424.9</v>
      </c>
    </row>
    <row r="785" spans="1:6" ht="54" x14ac:dyDescent="0.3">
      <c r="A785" s="40" t="s">
        <v>680</v>
      </c>
      <c r="B785" s="11" t="s">
        <v>681</v>
      </c>
      <c r="C785" s="11"/>
      <c r="D785" s="26">
        <f>D786+D790</f>
        <v>438732.19999999995</v>
      </c>
      <c r="E785" s="26">
        <f t="shared" ref="E785:F785" si="524">E786+E790</f>
        <v>441790.2</v>
      </c>
      <c r="F785" s="41">
        <f t="shared" si="524"/>
        <v>158424.9</v>
      </c>
    </row>
    <row r="786" spans="1:6" ht="54" x14ac:dyDescent="0.3">
      <c r="A786" s="42" t="s">
        <v>682</v>
      </c>
      <c r="B786" s="6" t="s">
        <v>683</v>
      </c>
      <c r="C786" s="7"/>
      <c r="D786" s="27">
        <f>D787</f>
        <v>14605.1</v>
      </c>
      <c r="E786" s="27">
        <f t="shared" ref="E786:F786" si="525">E787</f>
        <v>136966.79999999999</v>
      </c>
      <c r="F786" s="43">
        <f t="shared" si="525"/>
        <v>158424.9</v>
      </c>
    </row>
    <row r="787" spans="1:6" ht="54" x14ac:dyDescent="0.3">
      <c r="A787" s="42" t="s">
        <v>684</v>
      </c>
      <c r="B787" s="6" t="s">
        <v>685</v>
      </c>
      <c r="C787" s="7"/>
      <c r="D787" s="27">
        <f>D788</f>
        <v>14605.1</v>
      </c>
      <c r="E787" s="27">
        <f t="shared" ref="E787:F787" si="526">E788</f>
        <v>136966.79999999999</v>
      </c>
      <c r="F787" s="43">
        <f t="shared" si="526"/>
        <v>158424.9</v>
      </c>
    </row>
    <row r="788" spans="1:6" ht="54" x14ac:dyDescent="0.3">
      <c r="A788" s="42" t="s">
        <v>368</v>
      </c>
      <c r="B788" s="6" t="s">
        <v>685</v>
      </c>
      <c r="C788" s="6" t="s">
        <v>369</v>
      </c>
      <c r="D788" s="27">
        <f>D789</f>
        <v>14605.1</v>
      </c>
      <c r="E788" s="27">
        <f t="shared" ref="E788:F788" si="527">E789</f>
        <v>136966.79999999999</v>
      </c>
      <c r="F788" s="43">
        <f t="shared" si="527"/>
        <v>158424.9</v>
      </c>
    </row>
    <row r="789" spans="1:6" ht="198" x14ac:dyDescent="0.3">
      <c r="A789" s="42" t="s">
        <v>686</v>
      </c>
      <c r="B789" s="6" t="s">
        <v>685</v>
      </c>
      <c r="C789" s="6" t="s">
        <v>687</v>
      </c>
      <c r="D789" s="27">
        <v>14605.1</v>
      </c>
      <c r="E789" s="27">
        <v>136966.79999999999</v>
      </c>
      <c r="F789" s="43">
        <v>158424.9</v>
      </c>
    </row>
    <row r="790" spans="1:6" ht="36" x14ac:dyDescent="0.3">
      <c r="A790" s="42" t="s">
        <v>165</v>
      </c>
      <c r="B790" s="6" t="s">
        <v>688</v>
      </c>
      <c r="C790" s="7"/>
      <c r="D790" s="27">
        <f>D791+D794</f>
        <v>424127.1</v>
      </c>
      <c r="E790" s="27">
        <f t="shared" ref="E790:F790" si="528">E791+E794</f>
        <v>304823.40000000002</v>
      </c>
      <c r="F790" s="43">
        <f t="shared" si="528"/>
        <v>0</v>
      </c>
    </row>
    <row r="791" spans="1:6" ht="36" x14ac:dyDescent="0.3">
      <c r="A791" s="42" t="s">
        <v>689</v>
      </c>
      <c r="B791" s="6" t="s">
        <v>690</v>
      </c>
      <c r="C791" s="7"/>
      <c r="D791" s="27">
        <f>D792</f>
        <v>3770</v>
      </c>
      <c r="E791" s="27">
        <f t="shared" ref="E791:F791" si="529">E792</f>
        <v>0</v>
      </c>
      <c r="F791" s="43">
        <f t="shared" si="529"/>
        <v>0</v>
      </c>
    </row>
    <row r="792" spans="1:6" ht="54" x14ac:dyDescent="0.3">
      <c r="A792" s="42" t="s">
        <v>368</v>
      </c>
      <c r="B792" s="6" t="s">
        <v>690</v>
      </c>
      <c r="C792" s="6" t="s">
        <v>369</v>
      </c>
      <c r="D792" s="27">
        <f>D793</f>
        <v>3770</v>
      </c>
      <c r="E792" s="27">
        <f t="shared" ref="E792:F792" si="530">E793</f>
        <v>0</v>
      </c>
      <c r="F792" s="43">
        <f t="shared" si="530"/>
        <v>0</v>
      </c>
    </row>
    <row r="793" spans="1:6" ht="198" x14ac:dyDescent="0.3">
      <c r="A793" s="42" t="s">
        <v>686</v>
      </c>
      <c r="B793" s="6" t="s">
        <v>690</v>
      </c>
      <c r="C793" s="6" t="s">
        <v>687</v>
      </c>
      <c r="D793" s="27">
        <v>3770</v>
      </c>
      <c r="E793" s="27">
        <v>0</v>
      </c>
      <c r="F793" s="43">
        <v>0</v>
      </c>
    </row>
    <row r="794" spans="1:6" ht="72" x14ac:dyDescent="0.3">
      <c r="A794" s="42" t="s">
        <v>691</v>
      </c>
      <c r="B794" s="6" t="s">
        <v>692</v>
      </c>
      <c r="C794" s="7"/>
      <c r="D794" s="27">
        <f>D795</f>
        <v>420357.1</v>
      </c>
      <c r="E794" s="27">
        <f t="shared" ref="E794:F794" si="531">E795</f>
        <v>304823.40000000002</v>
      </c>
      <c r="F794" s="43">
        <f t="shared" si="531"/>
        <v>0</v>
      </c>
    </row>
    <row r="795" spans="1:6" ht="54" x14ac:dyDescent="0.3">
      <c r="A795" s="42" t="s">
        <v>368</v>
      </c>
      <c r="B795" s="6" t="s">
        <v>692</v>
      </c>
      <c r="C795" s="6" t="s">
        <v>369</v>
      </c>
      <c r="D795" s="27">
        <f>D796</f>
        <v>420357.1</v>
      </c>
      <c r="E795" s="27">
        <f t="shared" ref="E795:F795" si="532">E796</f>
        <v>304823.40000000002</v>
      </c>
      <c r="F795" s="43">
        <f t="shared" si="532"/>
        <v>0</v>
      </c>
    </row>
    <row r="796" spans="1:6" ht="198" x14ac:dyDescent="0.3">
      <c r="A796" s="42" t="s">
        <v>686</v>
      </c>
      <c r="B796" s="6" t="s">
        <v>692</v>
      </c>
      <c r="C796" s="6" t="s">
        <v>687</v>
      </c>
      <c r="D796" s="27">
        <f>693629.5-273272.4</f>
        <v>420357.1</v>
      </c>
      <c r="E796" s="27">
        <v>304823.40000000002</v>
      </c>
      <c r="F796" s="43">
        <v>0</v>
      </c>
    </row>
    <row r="797" spans="1:6" ht="18" x14ac:dyDescent="0.3">
      <c r="A797" s="49" t="s">
        <v>80</v>
      </c>
      <c r="B797" s="5" t="s">
        <v>693</v>
      </c>
      <c r="C797" s="5"/>
      <c r="D797" s="31">
        <f>D798</f>
        <v>17000</v>
      </c>
      <c r="E797" s="31">
        <f t="shared" ref="E797:F797" si="533">E798</f>
        <v>17000</v>
      </c>
      <c r="F797" s="50">
        <f t="shared" si="533"/>
        <v>17000</v>
      </c>
    </row>
    <row r="798" spans="1:6" ht="54" x14ac:dyDescent="0.3">
      <c r="A798" s="42" t="s">
        <v>82</v>
      </c>
      <c r="B798" s="6" t="s">
        <v>694</v>
      </c>
      <c r="C798" s="7"/>
      <c r="D798" s="27">
        <f>D799</f>
        <v>17000</v>
      </c>
      <c r="E798" s="27">
        <f t="shared" ref="E798:F798" si="534">E799</f>
        <v>17000</v>
      </c>
      <c r="F798" s="43">
        <f t="shared" si="534"/>
        <v>17000</v>
      </c>
    </row>
    <row r="799" spans="1:6" ht="54" x14ac:dyDescent="0.3">
      <c r="A799" s="42" t="s">
        <v>695</v>
      </c>
      <c r="B799" s="6" t="s">
        <v>696</v>
      </c>
      <c r="C799" s="7"/>
      <c r="D799" s="27">
        <f>D800</f>
        <v>17000</v>
      </c>
      <c r="E799" s="27">
        <f t="shared" ref="E799:F799" si="535">E800</f>
        <v>17000</v>
      </c>
      <c r="F799" s="43">
        <f t="shared" si="535"/>
        <v>17000</v>
      </c>
    </row>
    <row r="800" spans="1:6" ht="54" x14ac:dyDescent="0.3">
      <c r="A800" s="42" t="s">
        <v>24</v>
      </c>
      <c r="B800" s="6" t="s">
        <v>696</v>
      </c>
      <c r="C800" s="6" t="s">
        <v>25</v>
      </c>
      <c r="D800" s="27">
        <f>D801</f>
        <v>17000</v>
      </c>
      <c r="E800" s="27">
        <f t="shared" ref="E800:F800" si="536">E801</f>
        <v>17000</v>
      </c>
      <c r="F800" s="43">
        <f t="shared" si="536"/>
        <v>17000</v>
      </c>
    </row>
    <row r="801" spans="1:6" ht="18.600000000000001" thickBot="1" x14ac:dyDescent="0.35">
      <c r="A801" s="44" t="s">
        <v>26</v>
      </c>
      <c r="B801" s="8" t="s">
        <v>696</v>
      </c>
      <c r="C801" s="8" t="s">
        <v>27</v>
      </c>
      <c r="D801" s="28">
        <v>17000</v>
      </c>
      <c r="E801" s="28">
        <v>17000</v>
      </c>
      <c r="F801" s="45">
        <v>17000</v>
      </c>
    </row>
    <row r="802" spans="1:6" ht="52.8" thickBot="1" x14ac:dyDescent="0.35">
      <c r="A802" s="46" t="s">
        <v>697</v>
      </c>
      <c r="B802" s="12" t="s">
        <v>698</v>
      </c>
      <c r="C802" s="12"/>
      <c r="D802" s="29">
        <f>D803+D814</f>
        <v>432855.2</v>
      </c>
      <c r="E802" s="29">
        <f t="shared" ref="E802:F802" si="537">E803+E814</f>
        <v>295286.90000000002</v>
      </c>
      <c r="F802" s="47">
        <f t="shared" si="537"/>
        <v>376231.7</v>
      </c>
    </row>
    <row r="803" spans="1:6" ht="54" x14ac:dyDescent="0.3">
      <c r="A803" s="40" t="s">
        <v>699</v>
      </c>
      <c r="B803" s="11" t="s">
        <v>700</v>
      </c>
      <c r="C803" s="11"/>
      <c r="D803" s="26">
        <f>D804</f>
        <v>158262.5</v>
      </c>
      <c r="E803" s="26">
        <f t="shared" ref="E803:F803" si="538">E804</f>
        <v>6300.4</v>
      </c>
      <c r="F803" s="41">
        <f t="shared" si="538"/>
        <v>0</v>
      </c>
    </row>
    <row r="804" spans="1:6" ht="54" x14ac:dyDescent="0.3">
      <c r="A804" s="42" t="s">
        <v>701</v>
      </c>
      <c r="B804" s="6" t="s">
        <v>702</v>
      </c>
      <c r="C804" s="7"/>
      <c r="D804" s="27">
        <f>D805+D808+D811</f>
        <v>158262.5</v>
      </c>
      <c r="E804" s="27">
        <f t="shared" ref="E804:F804" si="539">E805+E808+E811</f>
        <v>6300.4</v>
      </c>
      <c r="F804" s="43">
        <f t="shared" si="539"/>
        <v>0</v>
      </c>
    </row>
    <row r="805" spans="1:6" ht="54" x14ac:dyDescent="0.3">
      <c r="A805" s="42" t="s">
        <v>703</v>
      </c>
      <c r="B805" s="6" t="s">
        <v>704</v>
      </c>
      <c r="C805" s="7"/>
      <c r="D805" s="27">
        <f>D806</f>
        <v>148175.5</v>
      </c>
      <c r="E805" s="27">
        <f t="shared" ref="E805:F805" si="540">E806</f>
        <v>6300.4</v>
      </c>
      <c r="F805" s="43">
        <f t="shared" si="540"/>
        <v>0</v>
      </c>
    </row>
    <row r="806" spans="1:6" ht="54" x14ac:dyDescent="0.3">
      <c r="A806" s="42" t="s">
        <v>368</v>
      </c>
      <c r="B806" s="6" t="s">
        <v>704</v>
      </c>
      <c r="C806" s="6" t="s">
        <v>369</v>
      </c>
      <c r="D806" s="27">
        <f>D807</f>
        <v>148175.5</v>
      </c>
      <c r="E806" s="27">
        <f t="shared" ref="E806:F806" si="541">E807</f>
        <v>6300.4</v>
      </c>
      <c r="F806" s="43">
        <f t="shared" si="541"/>
        <v>0</v>
      </c>
    </row>
    <row r="807" spans="1:6" ht="18" x14ac:dyDescent="0.3">
      <c r="A807" s="42" t="s">
        <v>370</v>
      </c>
      <c r="B807" s="6" t="s">
        <v>704</v>
      </c>
      <c r="C807" s="6">
        <v>410</v>
      </c>
      <c r="D807" s="27">
        <v>148175.5</v>
      </c>
      <c r="E807" s="27">
        <v>6300.4</v>
      </c>
      <c r="F807" s="43">
        <v>0</v>
      </c>
    </row>
    <row r="808" spans="1:6" ht="99" customHeight="1" x14ac:dyDescent="0.3">
      <c r="A808" s="42" t="s">
        <v>744</v>
      </c>
      <c r="B808" s="17" t="s">
        <v>747</v>
      </c>
      <c r="C808" s="6"/>
      <c r="D808" s="30">
        <f>D809</f>
        <v>24.4</v>
      </c>
      <c r="E808" s="30">
        <f t="shared" ref="E808:F808" si="542">E809</f>
        <v>0</v>
      </c>
      <c r="F808" s="48">
        <f t="shared" si="542"/>
        <v>0</v>
      </c>
    </row>
    <row r="809" spans="1:6" ht="54" x14ac:dyDescent="0.3">
      <c r="A809" s="42" t="s">
        <v>368</v>
      </c>
      <c r="B809" s="17" t="s">
        <v>747</v>
      </c>
      <c r="C809" s="6" t="s">
        <v>369</v>
      </c>
      <c r="D809" s="30">
        <f>D810</f>
        <v>24.4</v>
      </c>
      <c r="E809" s="30">
        <f t="shared" ref="E809:F809" si="543">E810</f>
        <v>0</v>
      </c>
      <c r="F809" s="48">
        <f t="shared" si="543"/>
        <v>0</v>
      </c>
    </row>
    <row r="810" spans="1:6" ht="27.75" customHeight="1" x14ac:dyDescent="0.3">
      <c r="A810" s="42" t="s">
        <v>745</v>
      </c>
      <c r="B810" s="17" t="s">
        <v>747</v>
      </c>
      <c r="C810" s="6">
        <v>410</v>
      </c>
      <c r="D810" s="30">
        <v>24.4</v>
      </c>
      <c r="E810" s="27">
        <v>0</v>
      </c>
      <c r="F810" s="43">
        <v>0</v>
      </c>
    </row>
    <row r="811" spans="1:6" ht="141.75" customHeight="1" x14ac:dyDescent="0.3">
      <c r="A811" s="42" t="s">
        <v>746</v>
      </c>
      <c r="B811" s="17" t="s">
        <v>747</v>
      </c>
      <c r="C811" s="6"/>
      <c r="D811" s="30">
        <f>D812</f>
        <v>10062.6</v>
      </c>
      <c r="E811" s="30">
        <f t="shared" ref="E811:F811" si="544">E812</f>
        <v>0</v>
      </c>
      <c r="F811" s="48">
        <f t="shared" si="544"/>
        <v>0</v>
      </c>
    </row>
    <row r="812" spans="1:6" ht="54" x14ac:dyDescent="0.3">
      <c r="A812" s="42" t="s">
        <v>72</v>
      </c>
      <c r="B812" s="17" t="s">
        <v>747</v>
      </c>
      <c r="C812" s="6">
        <v>200</v>
      </c>
      <c r="D812" s="30">
        <f>D813</f>
        <v>10062.6</v>
      </c>
      <c r="E812" s="30">
        <f t="shared" ref="E812:F812" si="545">E813</f>
        <v>0</v>
      </c>
      <c r="F812" s="48">
        <f t="shared" si="545"/>
        <v>0</v>
      </c>
    </row>
    <row r="813" spans="1:6" ht="54" x14ac:dyDescent="0.3">
      <c r="A813" s="42" t="s">
        <v>74</v>
      </c>
      <c r="B813" s="17" t="s">
        <v>747</v>
      </c>
      <c r="C813" s="6">
        <v>240</v>
      </c>
      <c r="D813" s="30">
        <f>10062.6</f>
        <v>10062.6</v>
      </c>
      <c r="E813" s="27">
        <v>0</v>
      </c>
      <c r="F813" s="43">
        <v>0</v>
      </c>
    </row>
    <row r="814" spans="1:6" ht="72" x14ac:dyDescent="0.3">
      <c r="A814" s="49" t="s">
        <v>705</v>
      </c>
      <c r="B814" s="5" t="s">
        <v>706</v>
      </c>
      <c r="C814" s="5"/>
      <c r="D814" s="31">
        <f>D815+D824</f>
        <v>274592.7</v>
      </c>
      <c r="E814" s="31">
        <f t="shared" ref="E814:F814" si="546">E815</f>
        <v>288986.5</v>
      </c>
      <c r="F814" s="50">
        <f t="shared" si="546"/>
        <v>376231.7</v>
      </c>
    </row>
    <row r="815" spans="1:6" ht="54" x14ac:dyDescent="0.3">
      <c r="A815" s="42" t="s">
        <v>707</v>
      </c>
      <c r="B815" s="6" t="s">
        <v>708</v>
      </c>
      <c r="C815" s="7"/>
      <c r="D815" s="27">
        <f>D816+D821</f>
        <v>128236.6</v>
      </c>
      <c r="E815" s="27">
        <f t="shared" ref="E815:F815" si="547">E816+E821</f>
        <v>288986.5</v>
      </c>
      <c r="F815" s="43">
        <f t="shared" si="547"/>
        <v>376231.7</v>
      </c>
    </row>
    <row r="816" spans="1:6" ht="72" x14ac:dyDescent="0.3">
      <c r="A816" s="42" t="s">
        <v>709</v>
      </c>
      <c r="B816" s="6" t="s">
        <v>710</v>
      </c>
      <c r="C816" s="7"/>
      <c r="D816" s="27">
        <f>D817+D819</f>
        <v>10513</v>
      </c>
      <c r="E816" s="27">
        <f t="shared" ref="E816:F816" si="548">E817+E819</f>
        <v>0</v>
      </c>
      <c r="F816" s="43">
        <f t="shared" si="548"/>
        <v>0</v>
      </c>
    </row>
    <row r="817" spans="1:6" ht="54" x14ac:dyDescent="0.3">
      <c r="A817" s="42" t="s">
        <v>72</v>
      </c>
      <c r="B817" s="6" t="s">
        <v>710</v>
      </c>
      <c r="C817" s="6">
        <v>200</v>
      </c>
      <c r="D817" s="27">
        <f>D818</f>
        <v>1182</v>
      </c>
      <c r="E817" s="27">
        <f t="shared" ref="E817:F817" si="549">E818</f>
        <v>0</v>
      </c>
      <c r="F817" s="43">
        <f t="shared" si="549"/>
        <v>0</v>
      </c>
    </row>
    <row r="818" spans="1:6" ht="54" x14ac:dyDescent="0.3">
      <c r="A818" s="42" t="s">
        <v>74</v>
      </c>
      <c r="B818" s="6" t="s">
        <v>710</v>
      </c>
      <c r="C818" s="6">
        <v>240</v>
      </c>
      <c r="D818" s="27">
        <v>1182</v>
      </c>
      <c r="E818" s="27">
        <v>0</v>
      </c>
      <c r="F818" s="43">
        <v>0</v>
      </c>
    </row>
    <row r="819" spans="1:6" ht="54" x14ac:dyDescent="0.3">
      <c r="A819" s="42" t="s">
        <v>368</v>
      </c>
      <c r="B819" s="6" t="s">
        <v>710</v>
      </c>
      <c r="C819" s="6" t="s">
        <v>369</v>
      </c>
      <c r="D819" s="27">
        <f>D820</f>
        <v>9331</v>
      </c>
      <c r="E819" s="27">
        <f t="shared" ref="E819:F819" si="550">E820</f>
        <v>0</v>
      </c>
      <c r="F819" s="43">
        <f t="shared" si="550"/>
        <v>0</v>
      </c>
    </row>
    <row r="820" spans="1:6" ht="198" x14ac:dyDescent="0.3">
      <c r="A820" s="42" t="s">
        <v>686</v>
      </c>
      <c r="B820" s="6" t="s">
        <v>710</v>
      </c>
      <c r="C820" s="6" t="s">
        <v>687</v>
      </c>
      <c r="D820" s="27">
        <v>9331</v>
      </c>
      <c r="E820" s="27">
        <v>0</v>
      </c>
      <c r="F820" s="43">
        <v>0</v>
      </c>
    </row>
    <row r="821" spans="1:6" ht="54" x14ac:dyDescent="0.3">
      <c r="A821" s="42" t="s">
        <v>711</v>
      </c>
      <c r="B821" s="6" t="s">
        <v>712</v>
      </c>
      <c r="C821" s="7"/>
      <c r="D821" s="27">
        <f>D822</f>
        <v>117723.6</v>
      </c>
      <c r="E821" s="27">
        <f t="shared" ref="E821:F821" si="551">E822</f>
        <v>288986.5</v>
      </c>
      <c r="F821" s="43">
        <f t="shared" si="551"/>
        <v>376231.7</v>
      </c>
    </row>
    <row r="822" spans="1:6" ht="54" x14ac:dyDescent="0.3">
      <c r="A822" s="42" t="s">
        <v>368</v>
      </c>
      <c r="B822" s="6" t="s">
        <v>712</v>
      </c>
      <c r="C822" s="6" t="s">
        <v>369</v>
      </c>
      <c r="D822" s="27">
        <f>D823</f>
        <v>117723.6</v>
      </c>
      <c r="E822" s="27">
        <f t="shared" ref="E822:F822" si="552">E823</f>
        <v>288986.5</v>
      </c>
      <c r="F822" s="43">
        <f t="shared" si="552"/>
        <v>376231.7</v>
      </c>
    </row>
    <row r="823" spans="1:6" ht="198" x14ac:dyDescent="0.3">
      <c r="A823" s="42" t="s">
        <v>686</v>
      </c>
      <c r="B823" s="6" t="s">
        <v>712</v>
      </c>
      <c r="C823" s="6" t="s">
        <v>687</v>
      </c>
      <c r="D823" s="27">
        <v>117723.6</v>
      </c>
      <c r="E823" s="27">
        <v>288986.5</v>
      </c>
      <c r="F823" s="43">
        <v>376231.7</v>
      </c>
    </row>
    <row r="824" spans="1:6" ht="144" x14ac:dyDescent="0.3">
      <c r="A824" s="42" t="s">
        <v>713</v>
      </c>
      <c r="B824" s="6" t="s">
        <v>714</v>
      </c>
      <c r="C824" s="7"/>
      <c r="D824" s="27">
        <f>D825</f>
        <v>146356.1</v>
      </c>
      <c r="E824" s="27">
        <f t="shared" ref="E824:F824" si="553">E825</f>
        <v>0</v>
      </c>
      <c r="F824" s="43">
        <f t="shared" si="553"/>
        <v>0</v>
      </c>
    </row>
    <row r="825" spans="1:6" ht="54" x14ac:dyDescent="0.3">
      <c r="A825" s="42" t="s">
        <v>711</v>
      </c>
      <c r="B825" s="6" t="s">
        <v>715</v>
      </c>
      <c r="C825" s="7"/>
      <c r="D825" s="27">
        <f>D826</f>
        <v>146356.1</v>
      </c>
      <c r="E825" s="27">
        <f t="shared" ref="E825:F825" si="554">E826</f>
        <v>0</v>
      </c>
      <c r="F825" s="43">
        <f t="shared" si="554"/>
        <v>0</v>
      </c>
    </row>
    <row r="826" spans="1:6" ht="54" x14ac:dyDescent="0.3">
      <c r="A826" s="42" t="s">
        <v>368</v>
      </c>
      <c r="B826" s="6" t="s">
        <v>715</v>
      </c>
      <c r="C826" s="6" t="s">
        <v>369</v>
      </c>
      <c r="D826" s="27">
        <f>D827</f>
        <v>146356.1</v>
      </c>
      <c r="E826" s="27">
        <f t="shared" ref="E826:F826" si="555">E827</f>
        <v>0</v>
      </c>
      <c r="F826" s="43">
        <f t="shared" si="555"/>
        <v>0</v>
      </c>
    </row>
    <row r="827" spans="1:6" ht="18.600000000000001" thickBot="1" x14ac:dyDescent="0.35">
      <c r="A827" s="44" t="s">
        <v>370</v>
      </c>
      <c r="B827" s="8" t="s">
        <v>715</v>
      </c>
      <c r="C827" s="8">
        <v>410</v>
      </c>
      <c r="D827" s="28">
        <v>146356.1</v>
      </c>
      <c r="E827" s="28">
        <v>0</v>
      </c>
      <c r="F827" s="45">
        <v>0</v>
      </c>
    </row>
    <row r="828" spans="1:6" ht="52.8" thickBot="1" x14ac:dyDescent="0.35">
      <c r="A828" s="46" t="s">
        <v>716</v>
      </c>
      <c r="B828" s="12" t="s">
        <v>717</v>
      </c>
      <c r="C828" s="12"/>
      <c r="D828" s="29">
        <f>D829+D832+D835+D838</f>
        <v>22776.6</v>
      </c>
      <c r="E828" s="29">
        <f t="shared" ref="E828:F828" si="556">E829+E832+E835+E838</f>
        <v>22776.6</v>
      </c>
      <c r="F828" s="47">
        <f t="shared" si="556"/>
        <v>22776.6</v>
      </c>
    </row>
    <row r="829" spans="1:6" ht="36" x14ac:dyDescent="0.3">
      <c r="A829" s="51" t="s">
        <v>718</v>
      </c>
      <c r="B829" s="9" t="s">
        <v>719</v>
      </c>
      <c r="C829" s="13"/>
      <c r="D829" s="32">
        <f>D830</f>
        <v>8413.6999999999989</v>
      </c>
      <c r="E829" s="32">
        <f t="shared" ref="E829:F829" si="557">E830</f>
        <v>8413.6999999999989</v>
      </c>
      <c r="F829" s="52">
        <f t="shared" si="557"/>
        <v>8413.6999999999989</v>
      </c>
    </row>
    <row r="830" spans="1:6" ht="108" x14ac:dyDescent="0.3">
      <c r="A830" s="42" t="s">
        <v>68</v>
      </c>
      <c r="B830" s="6" t="s">
        <v>719</v>
      </c>
      <c r="C830" s="6" t="s">
        <v>69</v>
      </c>
      <c r="D830" s="27">
        <f>D831</f>
        <v>8413.6999999999989</v>
      </c>
      <c r="E830" s="27">
        <f t="shared" ref="E830:F830" si="558">E831</f>
        <v>8413.6999999999989</v>
      </c>
      <c r="F830" s="43">
        <f t="shared" si="558"/>
        <v>8413.6999999999989</v>
      </c>
    </row>
    <row r="831" spans="1:6" ht="54" x14ac:dyDescent="0.3">
      <c r="A831" s="42" t="s">
        <v>70</v>
      </c>
      <c r="B831" s="6" t="s">
        <v>719</v>
      </c>
      <c r="C831" s="6" t="s">
        <v>71</v>
      </c>
      <c r="D831" s="27">
        <f>13783.8-5370.1</f>
        <v>8413.6999999999989</v>
      </c>
      <c r="E831" s="27">
        <f t="shared" ref="E831:F831" si="559">13783.8-5370.1</f>
        <v>8413.6999999999989</v>
      </c>
      <c r="F831" s="43">
        <f t="shared" si="559"/>
        <v>8413.6999999999989</v>
      </c>
    </row>
    <row r="832" spans="1:6" ht="54" x14ac:dyDescent="0.3">
      <c r="A832" s="42" t="s">
        <v>720</v>
      </c>
      <c r="B832" s="6" t="s">
        <v>721</v>
      </c>
      <c r="C832" s="7"/>
      <c r="D832" s="27">
        <f>D833</f>
        <v>590</v>
      </c>
      <c r="E832" s="27">
        <f t="shared" ref="E832:F832" si="560">E833</f>
        <v>590</v>
      </c>
      <c r="F832" s="43">
        <f t="shared" si="560"/>
        <v>590</v>
      </c>
    </row>
    <row r="833" spans="1:6" ht="54" x14ac:dyDescent="0.3">
      <c r="A833" s="42" t="s">
        <v>72</v>
      </c>
      <c r="B833" s="6" t="s">
        <v>721</v>
      </c>
      <c r="C833" s="6" t="s">
        <v>73</v>
      </c>
      <c r="D833" s="27">
        <f>D834</f>
        <v>590</v>
      </c>
      <c r="E833" s="27">
        <f t="shared" ref="E833:F833" si="561">E834</f>
        <v>590</v>
      </c>
      <c r="F833" s="43">
        <f t="shared" si="561"/>
        <v>590</v>
      </c>
    </row>
    <row r="834" spans="1:6" ht="54" x14ac:dyDescent="0.3">
      <c r="A834" s="42" t="s">
        <v>74</v>
      </c>
      <c r="B834" s="6" t="s">
        <v>721</v>
      </c>
      <c r="C834" s="6" t="s">
        <v>75</v>
      </c>
      <c r="D834" s="27">
        <v>590</v>
      </c>
      <c r="E834" s="27">
        <v>590</v>
      </c>
      <c r="F834" s="43">
        <v>590</v>
      </c>
    </row>
    <row r="835" spans="1:6" ht="18" x14ac:dyDescent="0.3">
      <c r="A835" s="42" t="s">
        <v>722</v>
      </c>
      <c r="B835" s="6" t="s">
        <v>723</v>
      </c>
      <c r="C835" s="7"/>
      <c r="D835" s="27">
        <f>D836</f>
        <v>2956.1</v>
      </c>
      <c r="E835" s="27">
        <f t="shared" ref="E835:F835" si="562">E836</f>
        <v>2956.1</v>
      </c>
      <c r="F835" s="43">
        <f t="shared" si="562"/>
        <v>2956.1</v>
      </c>
    </row>
    <row r="836" spans="1:6" ht="108" x14ac:dyDescent="0.3">
      <c r="A836" s="42" t="s">
        <v>68</v>
      </c>
      <c r="B836" s="6" t="s">
        <v>723</v>
      </c>
      <c r="C836" s="6" t="s">
        <v>69</v>
      </c>
      <c r="D836" s="27">
        <f>D837</f>
        <v>2956.1</v>
      </c>
      <c r="E836" s="27">
        <f t="shared" ref="E836:F836" si="563">E837</f>
        <v>2956.1</v>
      </c>
      <c r="F836" s="43">
        <f t="shared" si="563"/>
        <v>2956.1</v>
      </c>
    </row>
    <row r="837" spans="1:6" ht="54" x14ac:dyDescent="0.3">
      <c r="A837" s="42" t="s">
        <v>70</v>
      </c>
      <c r="B837" s="6" t="s">
        <v>723</v>
      </c>
      <c r="C837" s="6" t="s">
        <v>71</v>
      </c>
      <c r="D837" s="27">
        <v>2956.1</v>
      </c>
      <c r="E837" s="27">
        <v>2956.1</v>
      </c>
      <c r="F837" s="43">
        <v>2956.1</v>
      </c>
    </row>
    <row r="838" spans="1:6" ht="36" x14ac:dyDescent="0.3">
      <c r="A838" s="42" t="s">
        <v>724</v>
      </c>
      <c r="B838" s="6" t="s">
        <v>725</v>
      </c>
      <c r="C838" s="7"/>
      <c r="D838" s="27">
        <f>D839+D841</f>
        <v>10816.8</v>
      </c>
      <c r="E838" s="27">
        <f t="shared" ref="E838:F838" si="564">E839+E841</f>
        <v>10816.8</v>
      </c>
      <c r="F838" s="43">
        <f t="shared" si="564"/>
        <v>10816.8</v>
      </c>
    </row>
    <row r="839" spans="1:6" ht="108" x14ac:dyDescent="0.3">
      <c r="A839" s="42" t="s">
        <v>68</v>
      </c>
      <c r="B839" s="6" t="s">
        <v>725</v>
      </c>
      <c r="C839" s="6" t="s">
        <v>69</v>
      </c>
      <c r="D839" s="27">
        <f>D840</f>
        <v>9111.2999999999993</v>
      </c>
      <c r="E839" s="27">
        <f t="shared" ref="E839:F839" si="565">E840</f>
        <v>9111.2999999999993</v>
      </c>
      <c r="F839" s="43">
        <f t="shared" si="565"/>
        <v>9111.2999999999993</v>
      </c>
    </row>
    <row r="840" spans="1:6" ht="54" x14ac:dyDescent="0.3">
      <c r="A840" s="42" t="s">
        <v>70</v>
      </c>
      <c r="B840" s="6" t="s">
        <v>725</v>
      </c>
      <c r="C840" s="6" t="s">
        <v>71</v>
      </c>
      <c r="D840" s="27">
        <v>9111.2999999999993</v>
      </c>
      <c r="E840" s="27">
        <v>9111.2999999999993</v>
      </c>
      <c r="F840" s="43">
        <v>9111.2999999999993</v>
      </c>
    </row>
    <row r="841" spans="1:6" ht="54" x14ac:dyDescent="0.3">
      <c r="A841" s="42" t="s">
        <v>72</v>
      </c>
      <c r="B841" s="6" t="s">
        <v>725</v>
      </c>
      <c r="C841" s="6" t="s">
        <v>73</v>
      </c>
      <c r="D841" s="27">
        <f>D842</f>
        <v>1705.5</v>
      </c>
      <c r="E841" s="27">
        <f t="shared" ref="E841:F841" si="566">E842</f>
        <v>1705.5</v>
      </c>
      <c r="F841" s="43">
        <f t="shared" si="566"/>
        <v>1705.5</v>
      </c>
    </row>
    <row r="842" spans="1:6" ht="54.6" thickBot="1" x14ac:dyDescent="0.35">
      <c r="A842" s="44" t="s">
        <v>74</v>
      </c>
      <c r="B842" s="8" t="s">
        <v>725</v>
      </c>
      <c r="C842" s="8" t="s">
        <v>75</v>
      </c>
      <c r="D842" s="28">
        <v>1705.5</v>
      </c>
      <c r="E842" s="28">
        <v>1705.5</v>
      </c>
      <c r="F842" s="45">
        <v>1705.5</v>
      </c>
    </row>
    <row r="843" spans="1:6" ht="18" thickBot="1" x14ac:dyDescent="0.35">
      <c r="A843" s="46" t="s">
        <v>726</v>
      </c>
      <c r="B843" s="12" t="s">
        <v>727</v>
      </c>
      <c r="C843" s="12"/>
      <c r="D843" s="29">
        <f>D844+D847</f>
        <v>14750.7</v>
      </c>
      <c r="E843" s="29">
        <f t="shared" ref="E843:F843" si="567">E844+E847</f>
        <v>5000</v>
      </c>
      <c r="F843" s="47">
        <f t="shared" si="567"/>
        <v>5000</v>
      </c>
    </row>
    <row r="844" spans="1:6" ht="18" x14ac:dyDescent="0.3">
      <c r="A844" s="51" t="s">
        <v>728</v>
      </c>
      <c r="B844" s="9" t="s">
        <v>729</v>
      </c>
      <c r="C844" s="13"/>
      <c r="D844" s="32">
        <f>D845</f>
        <v>5000</v>
      </c>
      <c r="E844" s="32">
        <f t="shared" ref="E844:F844" si="568">E845</f>
        <v>5000</v>
      </c>
      <c r="F844" s="52">
        <f t="shared" si="568"/>
        <v>5000</v>
      </c>
    </row>
    <row r="845" spans="1:6" ht="18" x14ac:dyDescent="0.3">
      <c r="A845" s="42" t="s">
        <v>88</v>
      </c>
      <c r="B845" s="6" t="s">
        <v>729</v>
      </c>
      <c r="C845" s="6" t="s">
        <v>89</v>
      </c>
      <c r="D845" s="27">
        <f>D846</f>
        <v>5000</v>
      </c>
      <c r="E845" s="27">
        <f t="shared" ref="E845:F845" si="569">E846</f>
        <v>5000</v>
      </c>
      <c r="F845" s="43">
        <f t="shared" si="569"/>
        <v>5000</v>
      </c>
    </row>
    <row r="846" spans="1:6" ht="18" x14ac:dyDescent="0.3">
      <c r="A846" s="42" t="s">
        <v>730</v>
      </c>
      <c r="B846" s="6" t="s">
        <v>729</v>
      </c>
      <c r="C846" s="6" t="s">
        <v>731</v>
      </c>
      <c r="D846" s="27">
        <f>5000</f>
        <v>5000</v>
      </c>
      <c r="E846" s="27">
        <f>5000</f>
        <v>5000</v>
      </c>
      <c r="F846" s="43">
        <v>5000</v>
      </c>
    </row>
    <row r="847" spans="1:6" ht="36" x14ac:dyDescent="0.3">
      <c r="A847" s="42" t="s">
        <v>732</v>
      </c>
      <c r="B847" s="6" t="s">
        <v>733</v>
      </c>
      <c r="C847" s="7"/>
      <c r="D847" s="27">
        <f>D848</f>
        <v>9750.7000000000007</v>
      </c>
      <c r="E847" s="27">
        <f t="shared" ref="E847:F847" si="570">E848</f>
        <v>0</v>
      </c>
      <c r="F847" s="43">
        <f t="shared" si="570"/>
        <v>0</v>
      </c>
    </row>
    <row r="848" spans="1:6" ht="54" x14ac:dyDescent="0.3">
      <c r="A848" s="42" t="s">
        <v>72</v>
      </c>
      <c r="B848" s="6" t="s">
        <v>733</v>
      </c>
      <c r="C848" s="6">
        <v>200</v>
      </c>
      <c r="D848" s="27">
        <f>D849</f>
        <v>9750.7000000000007</v>
      </c>
      <c r="E848" s="27">
        <f t="shared" ref="E848:F848" si="571">E849</f>
        <v>0</v>
      </c>
      <c r="F848" s="43">
        <f t="shared" si="571"/>
        <v>0</v>
      </c>
    </row>
    <row r="849" spans="1:6" ht="58.5" customHeight="1" thickBot="1" x14ac:dyDescent="0.35">
      <c r="A849" s="53" t="s">
        <v>74</v>
      </c>
      <c r="B849" s="10" t="s">
        <v>733</v>
      </c>
      <c r="C849" s="10">
        <v>240</v>
      </c>
      <c r="D849" s="33">
        <f>9750.7</f>
        <v>9750.7000000000007</v>
      </c>
      <c r="E849" s="33">
        <v>0</v>
      </c>
      <c r="F849" s="54">
        <v>0</v>
      </c>
    </row>
    <row r="850" spans="1:6" ht="18" thickBot="1" x14ac:dyDescent="0.35">
      <c r="A850" s="70" t="s">
        <v>734</v>
      </c>
      <c r="B850" s="71"/>
      <c r="C850" s="71"/>
      <c r="D850" s="55">
        <f>D14+D20+D107+D243+D283+D309+D327+D353+D404+D440+D490+D511+D589+D631+D665+D715+D732+D784+D802+D828+D843</f>
        <v>11219155.40686</v>
      </c>
      <c r="E850" s="55">
        <f>E14+E20+E107+E243+E283+E309+E327+E353+E404+E440+E490+E511+E589+E631+E665+E715+E732+E784+E802+E828+E843</f>
        <v>10740978.415859999</v>
      </c>
      <c r="F850" s="56">
        <f>F14+F20+F107+F243+F283+F309+F327+F353+F404+F440+F490+F511+F589+F631+F665+F715+F732+F784+F802+F828+F843</f>
        <v>10565879.545859998</v>
      </c>
    </row>
    <row r="851" spans="1:6" x14ac:dyDescent="0.3">
      <c r="A851" s="1"/>
      <c r="B851" s="1"/>
      <c r="C851" s="1"/>
      <c r="D851" s="34"/>
      <c r="E851" s="34"/>
      <c r="F851" s="34"/>
    </row>
    <row r="852" spans="1:6" ht="21.45" customHeight="1" x14ac:dyDescent="0.3">
      <c r="A852" s="69"/>
      <c r="B852" s="69"/>
      <c r="C852" s="2"/>
      <c r="D852" s="35"/>
      <c r="E852" s="35"/>
      <c r="F852" s="36"/>
    </row>
  </sheetData>
  <mergeCells count="9">
    <mergeCell ref="A852:B852"/>
    <mergeCell ref="A850:C850"/>
    <mergeCell ref="A8:F8"/>
    <mergeCell ref="B9:F9"/>
    <mergeCell ref="A10:F10"/>
    <mergeCell ref="A11:A12"/>
    <mergeCell ref="B11:B12"/>
    <mergeCell ref="C11:C12"/>
    <mergeCell ref="D11:F11"/>
  </mergeCells>
  <pageMargins left="1.1811023622047245" right="0.39370078740157483" top="0.39370078740157483" bottom="0.39370078740157483" header="0.31496062992125984" footer="0.31496062992125984"/>
  <pageSetup paperSize="9" scale="59" fitToHeight="0" orientation="portrait" r:id="rId1"/>
  <headerFooter>
    <oddFooter>&amp;L182/мз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Ольга С. Родионова</cp:lastModifiedBy>
  <cp:lastPrinted>2019-12-19T09:03:49Z</cp:lastPrinted>
  <dcterms:created xsi:type="dcterms:W3CDTF">2019-11-14T10:00:35Z</dcterms:created>
  <dcterms:modified xsi:type="dcterms:W3CDTF">2019-12-23T09:01:00Z</dcterms:modified>
</cp:coreProperties>
</file>